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50" windowHeight="9000"/>
  </bookViews>
  <sheets>
    <sheet name="A" sheetId="1" r:id="rId1"/>
  </sheets>
  <definedNames>
    <definedName name="DESCRIPTION">A!$G$7</definedName>
    <definedName name="FD">A!$A$7</definedName>
    <definedName name="FUNC">A!$E$7</definedName>
    <definedName name="FUND">A!#REF!</definedName>
    <definedName name="INPUT">A!$A$6:$J$578</definedName>
    <definedName name="LOC">A!$B$7</definedName>
    <definedName name="OBJ">A!$F$7</definedName>
    <definedName name="_xlnm.Print_Area">A!$A$7:$J$587</definedName>
    <definedName name="_xlnm.Print_Titles">#N/A</definedName>
    <definedName name="PROG">A!$D$7</definedName>
    <definedName name="PROJECTED">A!$I$7</definedName>
    <definedName name="Y">A!$C$7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J577" i="1"/>
  <c r="J576"/>
  <c r="J575"/>
  <c r="J574"/>
  <c r="J573"/>
  <c r="J572"/>
  <c r="J571"/>
  <c r="J570"/>
  <c r="J569"/>
  <c r="J568"/>
  <c r="J567"/>
  <c r="J566"/>
  <c r="I209"/>
  <c r="J584"/>
  <c r="I584"/>
  <c r="H584"/>
  <c r="J579"/>
  <c r="I579"/>
  <c r="H579"/>
  <c r="J586"/>
  <c r="I586"/>
  <c r="H586"/>
  <c r="H7"/>
  <c r="I7"/>
  <c r="H59"/>
  <c r="I59"/>
  <c r="H66"/>
  <c r="I66"/>
  <c r="H90"/>
  <c r="I90"/>
  <c r="H98"/>
  <c r="I98"/>
  <c r="J98"/>
  <c r="H101"/>
  <c r="I101"/>
  <c r="J101"/>
  <c r="H104"/>
  <c r="I104"/>
  <c r="H112"/>
  <c r="I112"/>
  <c r="H129"/>
  <c r="I129"/>
  <c r="H178"/>
  <c r="I178"/>
  <c r="H182"/>
  <c r="I182"/>
  <c r="H192"/>
  <c r="I192"/>
  <c r="J192"/>
  <c r="H194"/>
  <c r="I194"/>
  <c r="J194"/>
  <c r="H206"/>
  <c r="I206"/>
  <c r="H212"/>
  <c r="I212"/>
  <c r="H232"/>
  <c r="I232"/>
  <c r="J232"/>
  <c r="H238"/>
  <c r="I238"/>
  <c r="J238"/>
  <c r="H244"/>
  <c r="I244"/>
  <c r="H251"/>
  <c r="I251"/>
  <c r="J251"/>
  <c r="H258"/>
  <c r="I258"/>
  <c r="J258"/>
  <c r="H263"/>
  <c r="I263"/>
  <c r="J263"/>
  <c r="H272"/>
  <c r="I272"/>
  <c r="J272"/>
  <c r="H278"/>
  <c r="I278"/>
  <c r="J278"/>
  <c r="H281"/>
  <c r="I281"/>
  <c r="J281"/>
  <c r="H286"/>
  <c r="I286"/>
  <c r="J286"/>
  <c r="H288"/>
  <c r="I288"/>
  <c r="J288"/>
  <c r="H291"/>
  <c r="I291"/>
  <c r="J291"/>
  <c r="H293"/>
  <c r="I293"/>
  <c r="J293"/>
  <c r="H296"/>
  <c r="I296"/>
  <c r="H303"/>
  <c r="I303"/>
  <c r="H396"/>
  <c r="I396"/>
  <c r="H412"/>
  <c r="I412"/>
  <c r="H421"/>
  <c r="I421"/>
  <c r="J421"/>
  <c r="H429"/>
  <c r="I429"/>
  <c r="J429"/>
  <c r="H436"/>
  <c r="I436"/>
  <c r="J436"/>
  <c r="H441"/>
  <c r="I441"/>
  <c r="J441"/>
  <c r="H450"/>
  <c r="I450"/>
  <c r="H544"/>
  <c r="H587"/>
  <c r="I544"/>
  <c r="H559"/>
  <c r="I559"/>
  <c r="I587"/>
  <c r="J178"/>
  <c r="J559"/>
  <c r="J296"/>
  <c r="J90"/>
  <c r="J66"/>
  <c r="J244"/>
  <c r="J412"/>
  <c r="J182"/>
  <c r="J104"/>
  <c r="J303"/>
  <c r="J206"/>
  <c r="J112"/>
  <c r="J7"/>
  <c r="J544"/>
  <c r="J396"/>
  <c r="J129"/>
  <c r="J59"/>
  <c r="J450"/>
  <c r="J212"/>
  <c r="J587"/>
</calcChain>
</file>

<file path=xl/sharedStrings.xml><?xml version="1.0" encoding="utf-8"?>
<sst xmlns="http://schemas.openxmlformats.org/spreadsheetml/2006/main" count="3469" uniqueCount="516">
  <si>
    <t>Wasatch County School District</t>
  </si>
  <si>
    <t>Program Report</t>
  </si>
  <si>
    <t>For 2013-14 School Year</t>
  </si>
  <si>
    <t>Account Number</t>
  </si>
  <si>
    <t>Fd</t>
  </si>
  <si>
    <t>10</t>
  </si>
  <si>
    <t>30</t>
  </si>
  <si>
    <t>24</t>
  </si>
  <si>
    <t>31</t>
  </si>
  <si>
    <t>51</t>
  </si>
  <si>
    <t>Total Revenues</t>
  </si>
  <si>
    <t>Total Expenditures</t>
  </si>
  <si>
    <t>Loc</t>
  </si>
  <si>
    <t>000</t>
  </si>
  <si>
    <t>104</t>
  </si>
  <si>
    <t>108</t>
  </si>
  <si>
    <t>110</t>
  </si>
  <si>
    <t>114</t>
  </si>
  <si>
    <t>212</t>
  </si>
  <si>
    <t>312</t>
  </si>
  <si>
    <t>704</t>
  </si>
  <si>
    <t>999</t>
  </si>
  <si>
    <t>708</t>
  </si>
  <si>
    <t>500</t>
  </si>
  <si>
    <t>800</t>
  </si>
  <si>
    <t>112</t>
  </si>
  <si>
    <t>412</t>
  </si>
  <si>
    <t>106</t>
  </si>
  <si>
    <t>555</t>
  </si>
  <si>
    <t>820</t>
  </si>
  <si>
    <t>810</t>
  </si>
  <si>
    <t>Y</t>
  </si>
  <si>
    <t>Prog</t>
  </si>
  <si>
    <t>0050</t>
  </si>
  <si>
    <t>0201</t>
  </si>
  <si>
    <t>0202</t>
  </si>
  <si>
    <t>1205</t>
  </si>
  <si>
    <t>1215</t>
  </si>
  <si>
    <t>1510</t>
  </si>
  <si>
    <t>1560</t>
  </si>
  <si>
    <t>1610</t>
  </si>
  <si>
    <t>2700</t>
  </si>
  <si>
    <t>2710</t>
  </si>
  <si>
    <t>2760</t>
  </si>
  <si>
    <t>3120</t>
  </si>
  <si>
    <t>3130</t>
  </si>
  <si>
    <t>3500</t>
  </si>
  <si>
    <t>5023</t>
  </si>
  <si>
    <t>5040</t>
  </si>
  <si>
    <t>5047</t>
  </si>
  <si>
    <t>5049</t>
  </si>
  <si>
    <t>5052</t>
  </si>
  <si>
    <t>5053</t>
  </si>
  <si>
    <t>5070</t>
  </si>
  <si>
    <t>5213</t>
  </si>
  <si>
    <t>5215</t>
  </si>
  <si>
    <t>5370</t>
  </si>
  <si>
    <t>5385</t>
  </si>
  <si>
    <t>5405</t>
  </si>
  <si>
    <t>5406</t>
  </si>
  <si>
    <t>5611</t>
  </si>
  <si>
    <t>5695</t>
  </si>
  <si>
    <t>5813</t>
  </si>
  <si>
    <t>6000</t>
  </si>
  <si>
    <t>6099</t>
  </si>
  <si>
    <t>6199</t>
  </si>
  <si>
    <t>6299</t>
  </si>
  <si>
    <t>6399</t>
  </si>
  <si>
    <t>6499</t>
  </si>
  <si>
    <t>6599</t>
  </si>
  <si>
    <t>6699</t>
  </si>
  <si>
    <t>6709</t>
  </si>
  <si>
    <t>6799</t>
  </si>
  <si>
    <t>6899</t>
  </si>
  <si>
    <t>6909</t>
  </si>
  <si>
    <t>6999</t>
  </si>
  <si>
    <t>7512</t>
  </si>
  <si>
    <t>7522</t>
  </si>
  <si>
    <t>7525</t>
  </si>
  <si>
    <t>7530</t>
  </si>
  <si>
    <t>7550</t>
  </si>
  <si>
    <t>7551</t>
  </si>
  <si>
    <t>8000</t>
  </si>
  <si>
    <t>9999</t>
  </si>
  <si>
    <t>Func</t>
  </si>
  <si>
    <t>0000</t>
  </si>
  <si>
    <t>1000</t>
  </si>
  <si>
    <t>2140</t>
  </si>
  <si>
    <t>2400</t>
  </si>
  <si>
    <t>3165</t>
  </si>
  <si>
    <t>2300</t>
  </si>
  <si>
    <t>2500</t>
  </si>
  <si>
    <t>2540</t>
  </si>
  <si>
    <t>2620</t>
  </si>
  <si>
    <t>2690</t>
  </si>
  <si>
    <t>5000</t>
  </si>
  <si>
    <t>3310</t>
  </si>
  <si>
    <t>3585</t>
  </si>
  <si>
    <t>2210</t>
  </si>
  <si>
    <t>3100</t>
  </si>
  <si>
    <t>1109</t>
  </si>
  <si>
    <t>1110</t>
  </si>
  <si>
    <t>1111</t>
  </si>
  <si>
    <t>1112</t>
  </si>
  <si>
    <t>1113</t>
  </si>
  <si>
    <t>1313</t>
  </si>
  <si>
    <t>1400</t>
  </si>
  <si>
    <t>1500</t>
  </si>
  <si>
    <t>1520</t>
  </si>
  <si>
    <t>1990</t>
  </si>
  <si>
    <t>3065</t>
  </si>
  <si>
    <t>3070</t>
  </si>
  <si>
    <t>3105</t>
  </si>
  <si>
    <t>3106</t>
  </si>
  <si>
    <t>3110</t>
  </si>
  <si>
    <t>3125</t>
  </si>
  <si>
    <t>3155</t>
  </si>
  <si>
    <t>3175</t>
  </si>
  <si>
    <t>3205</t>
  </si>
  <si>
    <t>3207</t>
  </si>
  <si>
    <t>3221</t>
  </si>
  <si>
    <t>3222</t>
  </si>
  <si>
    <t>3240</t>
  </si>
  <si>
    <t>3247</t>
  </si>
  <si>
    <t>3255</t>
  </si>
  <si>
    <t>3260</t>
  </si>
  <si>
    <t>3270</t>
  </si>
  <si>
    <t>3275</t>
  </si>
  <si>
    <t>3280</t>
  </si>
  <si>
    <t>3281</t>
  </si>
  <si>
    <t>3282</t>
  </si>
  <si>
    <t>3290</t>
  </si>
  <si>
    <t>3293</t>
  </si>
  <si>
    <t>3299</t>
  </si>
  <si>
    <t>3355</t>
  </si>
  <si>
    <t>3410</t>
  </si>
  <si>
    <t>3470</t>
  </si>
  <si>
    <t>3505</t>
  </si>
  <si>
    <t>3718</t>
  </si>
  <si>
    <t>3772</t>
  </si>
  <si>
    <t>3781</t>
  </si>
  <si>
    <t>3799</t>
  </si>
  <si>
    <t>3815</t>
  </si>
  <si>
    <t>3816</t>
  </si>
  <si>
    <t>3817</t>
  </si>
  <si>
    <t>3818</t>
  </si>
  <si>
    <t>3819</t>
  </si>
  <si>
    <t>4511</t>
  </si>
  <si>
    <t>4524</t>
  </si>
  <si>
    <t>4599</t>
  </si>
  <si>
    <t>4610</t>
  </si>
  <si>
    <t>1800</t>
  </si>
  <si>
    <t>1900</t>
  </si>
  <si>
    <t>4522</t>
  </si>
  <si>
    <t>4581</t>
  </si>
  <si>
    <t>3571</t>
  </si>
  <si>
    <t>4572</t>
  </si>
  <si>
    <t>4573</t>
  </si>
  <si>
    <t>2100</t>
  </si>
  <si>
    <t>2900</t>
  </si>
  <si>
    <t>4200</t>
  </si>
  <si>
    <t>4500</t>
  </si>
  <si>
    <t>4600</t>
  </si>
  <si>
    <t>Obj</t>
  </si>
  <si>
    <t>132</t>
  </si>
  <si>
    <t>133</t>
  </si>
  <si>
    <t>136</t>
  </si>
  <si>
    <t>230</t>
  </si>
  <si>
    <t>300</t>
  </si>
  <si>
    <t>313</t>
  </si>
  <si>
    <t>580</t>
  </si>
  <si>
    <t>610</t>
  </si>
  <si>
    <t>641</t>
  </si>
  <si>
    <t>689</t>
  </si>
  <si>
    <t>899</t>
  </si>
  <si>
    <t>320</t>
  </si>
  <si>
    <t>121</t>
  </si>
  <si>
    <t>152</t>
  </si>
  <si>
    <t>640</t>
  </si>
  <si>
    <t>730</t>
  </si>
  <si>
    <t>739</t>
  </si>
  <si>
    <t>210</t>
  </si>
  <si>
    <t>720</t>
  </si>
  <si>
    <t>131</t>
  </si>
  <si>
    <t>161</t>
  </si>
  <si>
    <t>220</t>
  </si>
  <si>
    <t>890</t>
  </si>
  <si>
    <t>569</t>
  </si>
  <si>
    <t>200</t>
  </si>
  <si>
    <t>111</t>
  </si>
  <si>
    <t>113</t>
  </si>
  <si>
    <t>311</t>
  </si>
  <si>
    <t>530</t>
  </si>
  <si>
    <t>581</t>
  </si>
  <si>
    <t>583</t>
  </si>
  <si>
    <t>584</t>
  </si>
  <si>
    <t>550</t>
  </si>
  <si>
    <t>182</t>
  </si>
  <si>
    <t>184</t>
  </si>
  <si>
    <t>421</t>
  </si>
  <si>
    <t>625</t>
  </si>
  <si>
    <t>626</t>
  </si>
  <si>
    <t>891</t>
  </si>
  <si>
    <t>830</t>
  </si>
  <si>
    <t>840</t>
  </si>
  <si>
    <t>197</t>
  </si>
  <si>
    <t>620</t>
  </si>
  <si>
    <t>570</t>
  </si>
  <si>
    <t>571</t>
  </si>
  <si>
    <t>572</t>
  </si>
  <si>
    <t>573</t>
  </si>
  <si>
    <t>740</t>
  </si>
  <si>
    <t>171</t>
  </si>
  <si>
    <t>172</t>
  </si>
  <si>
    <t>173</t>
  </si>
  <si>
    <t>174</t>
  </si>
  <si>
    <t>241</t>
  </si>
  <si>
    <t>515</t>
  </si>
  <si>
    <t>521</t>
  </si>
  <si>
    <t>624</t>
  </si>
  <si>
    <t>681</t>
  </si>
  <si>
    <t>682</t>
  </si>
  <si>
    <t>683</t>
  </si>
  <si>
    <t>684</t>
  </si>
  <si>
    <t>732</t>
  </si>
  <si>
    <t>137</t>
  </si>
  <si>
    <t>240</t>
  </si>
  <si>
    <t>115</t>
  </si>
  <si>
    <t>191</t>
  </si>
  <si>
    <t>192</t>
  </si>
  <si>
    <t>193</t>
  </si>
  <si>
    <t>194</t>
  </si>
  <si>
    <t>199</t>
  </si>
  <si>
    <t>440</t>
  </si>
  <si>
    <t>631</t>
  </si>
  <si>
    <t>632</t>
  </si>
  <si>
    <t>680</t>
  </si>
  <si>
    <t>211</t>
  </si>
  <si>
    <t>270</t>
  </si>
  <si>
    <t>280</t>
  </si>
  <si>
    <t>561</t>
  </si>
  <si>
    <t>143</t>
  </si>
  <si>
    <t>522</t>
  </si>
  <si>
    <t>523</t>
  </si>
  <si>
    <t>710</t>
  </si>
  <si>
    <t>461</t>
  </si>
  <si>
    <t>Description</t>
  </si>
  <si>
    <t>General Instruction</t>
  </si>
  <si>
    <t>Teacher Salary</t>
  </si>
  <si>
    <t>Substitute Teachers</t>
  </si>
  <si>
    <t>Early Retirement Pay</t>
  </si>
  <si>
    <t>Contracted Sub Services</t>
  </si>
  <si>
    <t>One-time Negotiated Stipend</t>
  </si>
  <si>
    <t>Teacher Inservice</t>
  </si>
  <si>
    <t>Student Supplies</t>
  </si>
  <si>
    <t>Library/Media Disbursments</t>
  </si>
  <si>
    <t>Testing Materials</t>
  </si>
  <si>
    <t>Other Inst. Needs</t>
  </si>
  <si>
    <t>Security Officer</t>
  </si>
  <si>
    <t>Principal Salary</t>
  </si>
  <si>
    <t>School Secretaries</t>
  </si>
  <si>
    <t>Principal Inservice</t>
  </si>
  <si>
    <t>Textbook/Library Supplies</t>
  </si>
  <si>
    <t>Classroom Equipment</t>
  </si>
  <si>
    <t>Musical Equipment</t>
  </si>
  <si>
    <t>Activities</t>
  </si>
  <si>
    <t>Elementary PE Specialists</t>
  </si>
  <si>
    <t>Benefits</t>
  </si>
  <si>
    <t>Contracted Services</t>
  </si>
  <si>
    <t>Supplies</t>
  </si>
  <si>
    <t>Facilities Construction</t>
  </si>
  <si>
    <t>Activity Stipends</t>
  </si>
  <si>
    <t>Special Education</t>
  </si>
  <si>
    <t>Speech Therapist Salary</t>
  </si>
  <si>
    <t>T.A. Salary</t>
  </si>
  <si>
    <t>Professional Development/Inservice</t>
  </si>
  <si>
    <t>Equipment</t>
  </si>
  <si>
    <t>Other</t>
  </si>
  <si>
    <t>Special Ed Pre School</t>
  </si>
  <si>
    <t>Summer School</t>
  </si>
  <si>
    <t>Legislative Pay Increase/Bonus</t>
  </si>
  <si>
    <t>Legislative Pay Increase</t>
  </si>
  <si>
    <t>Social Security/Retirement</t>
  </si>
  <si>
    <t>Adult Education</t>
  </si>
  <si>
    <t>Secretary Salary</t>
  </si>
  <si>
    <t>Auditor Services</t>
  </si>
  <si>
    <t>Inservice</t>
  </si>
  <si>
    <t>Textbooks</t>
  </si>
  <si>
    <t>District Administration</t>
  </si>
  <si>
    <t>Administration Salary</t>
  </si>
  <si>
    <t>Administration Salaries - Directors</t>
  </si>
  <si>
    <t>Administration Salaries - Central</t>
  </si>
  <si>
    <t>Secretarial Salary</t>
  </si>
  <si>
    <t>Legal Services</t>
  </si>
  <si>
    <t>Public Relations</t>
  </si>
  <si>
    <t>Postage</t>
  </si>
  <si>
    <t>National Conferences</t>
  </si>
  <si>
    <t>State Conferences</t>
  </si>
  <si>
    <t>USBA Dues</t>
  </si>
  <si>
    <t>Miscellaneous</t>
  </si>
  <si>
    <t>Subscriptions</t>
  </si>
  <si>
    <t>Plant Operations</t>
  </si>
  <si>
    <t>Sweeper Salary</t>
  </si>
  <si>
    <t>Custodial Salary</t>
  </si>
  <si>
    <t>Sub Custodial Salary</t>
  </si>
  <si>
    <t>Water &amp; Sewer</t>
  </si>
  <si>
    <t>Telephone</t>
  </si>
  <si>
    <t>Custodial Supplies</t>
  </si>
  <si>
    <t>Natural Gas-Food Services Alloc.</t>
  </si>
  <si>
    <t>Natural Gas</t>
  </si>
  <si>
    <t>Energy Management</t>
  </si>
  <si>
    <t>Electricity</t>
  </si>
  <si>
    <t>Inservice, Training</t>
  </si>
  <si>
    <t>Maintenance Salary</t>
  </si>
  <si>
    <t>Maintenance Supplies</t>
  </si>
  <si>
    <t>Debt Service</t>
  </si>
  <si>
    <t>Interest on Bonds</t>
  </si>
  <si>
    <t>Bond Retirement</t>
  </si>
  <si>
    <t>Other Debt Service</t>
  </si>
  <si>
    <t>Pool</t>
  </si>
  <si>
    <t>Salaries</t>
  </si>
  <si>
    <t>Staff Benefits</t>
  </si>
  <si>
    <t>Travel/Training</t>
  </si>
  <si>
    <t>Pool Supplies</t>
  </si>
  <si>
    <t>Maintenance Allocation</t>
  </si>
  <si>
    <t>Pool Equipment</t>
  </si>
  <si>
    <t>Community School</t>
  </si>
  <si>
    <t>Coordinator Salary</t>
  </si>
  <si>
    <t>Professional Development</t>
  </si>
  <si>
    <t>Professional Development/Curriculum Salary</t>
  </si>
  <si>
    <t>Digital Conversion Specialists</t>
  </si>
  <si>
    <t>Math Professional Developement</t>
  </si>
  <si>
    <t>Literacy Professional Development</t>
  </si>
  <si>
    <t>Arts Professional Development</t>
  </si>
  <si>
    <t>Technology Professional Development</t>
  </si>
  <si>
    <t>Induction</t>
  </si>
  <si>
    <t>Classified Prof. Development</t>
  </si>
  <si>
    <t>Comprehensive Guidance</t>
  </si>
  <si>
    <t>Certificated Salary</t>
  </si>
  <si>
    <t>Transportation</t>
  </si>
  <si>
    <t>Office Salary</t>
  </si>
  <si>
    <t>Bus Driver Salary</t>
  </si>
  <si>
    <t>Mechanic Salary</t>
  </si>
  <si>
    <t>Activity Trip Salary</t>
  </si>
  <si>
    <t>Social Security Benefits</t>
  </si>
  <si>
    <t>Health Insurance</t>
  </si>
  <si>
    <t>In Lieu of Transportation</t>
  </si>
  <si>
    <t>Vehicle Insurance</t>
  </si>
  <si>
    <t>Utilities</t>
  </si>
  <si>
    <t>Gasoline</t>
  </si>
  <si>
    <t>Oil &amp; Lube</t>
  </si>
  <si>
    <t>Tires</t>
  </si>
  <si>
    <t>Repair Parts</t>
  </si>
  <si>
    <t>Garage Equipment</t>
  </si>
  <si>
    <t>Training Expense</t>
  </si>
  <si>
    <t>Bus Replacement</t>
  </si>
  <si>
    <t>Gifted and Talented</t>
  </si>
  <si>
    <t>USTAR Grant</t>
  </si>
  <si>
    <t>Special Need Programs</t>
  </si>
  <si>
    <t>ELL Aides</t>
  </si>
  <si>
    <t>On-line School</t>
  </si>
  <si>
    <t>Purchased Services</t>
  </si>
  <si>
    <t>Drivers Education</t>
  </si>
  <si>
    <t>Vehicle Purchase</t>
  </si>
  <si>
    <t>Concurrent Enrollment</t>
  </si>
  <si>
    <t>At Risk - Student Programs</t>
  </si>
  <si>
    <t>Quality Teaching</t>
  </si>
  <si>
    <t>Experimental &amp; Developmental</t>
  </si>
  <si>
    <t>Dual Immersion Supplies</t>
  </si>
  <si>
    <t>Supplies &amp; Materials</t>
  </si>
  <si>
    <t>Teacher Supplies</t>
  </si>
  <si>
    <t>Literacy Grant</t>
  </si>
  <si>
    <t>Salary - Literacy Grant</t>
  </si>
  <si>
    <t>Trust Land</t>
  </si>
  <si>
    <t>Supplies/Materials</t>
  </si>
  <si>
    <t>Orchestra Program</t>
  </si>
  <si>
    <t>Education Technology Initiative</t>
  </si>
  <si>
    <t>Career &amp; Technical Education</t>
  </si>
  <si>
    <t>CTE - Administration</t>
  </si>
  <si>
    <t>Salary - Other</t>
  </si>
  <si>
    <t>CTE - Agriculture</t>
  </si>
  <si>
    <t>CTE - Marketing</t>
  </si>
  <si>
    <t>CTE - Health Science Tech</t>
  </si>
  <si>
    <t>CTE - Family &amp; Consumer Science</t>
  </si>
  <si>
    <t>CTE - Business</t>
  </si>
  <si>
    <t>CTE - Technology</t>
  </si>
  <si>
    <t>CTE - TLC</t>
  </si>
  <si>
    <t>CTE - Work-Based Learning</t>
  </si>
  <si>
    <t>CTE - Trade &amp; Industrial</t>
  </si>
  <si>
    <t>CTE - Informational Tech</t>
  </si>
  <si>
    <t>CTE - Guidance Programs</t>
  </si>
  <si>
    <t>Title 1A - Improv Academic Ach</t>
  </si>
  <si>
    <t>Indirect Costs</t>
  </si>
  <si>
    <t>Director Salary</t>
  </si>
  <si>
    <t>Title IIA - Teacher Improvement</t>
  </si>
  <si>
    <t>Title III - English Lang Acq</t>
  </si>
  <si>
    <t>S.B. 230 - Gov'n Reading Init.</t>
  </si>
  <si>
    <t>IDEA-Preschool Handicapped</t>
  </si>
  <si>
    <t>Certificated Salaries</t>
  </si>
  <si>
    <t>IDEA-Handicapped</t>
  </si>
  <si>
    <t>Food Services</t>
  </si>
  <si>
    <t>Supervisor Salary</t>
  </si>
  <si>
    <t>Manager Salary</t>
  </si>
  <si>
    <t>Cook Salary</t>
  </si>
  <si>
    <t>Sub Cook Salary</t>
  </si>
  <si>
    <t>Warehouseman Salary</t>
  </si>
  <si>
    <t>Extended Hour Salary</t>
  </si>
  <si>
    <t>Repairs</t>
  </si>
  <si>
    <t>Travel</t>
  </si>
  <si>
    <t>Kitchen Supplies</t>
  </si>
  <si>
    <t>Food Purchases</t>
  </si>
  <si>
    <t>Milk Purchases</t>
  </si>
  <si>
    <t>Office Supplies</t>
  </si>
  <si>
    <t>Revenues</t>
  </si>
  <si>
    <t>Basic Program</t>
  </si>
  <si>
    <t>Voted/Board Leeway</t>
  </si>
  <si>
    <t>Transportation Levy</t>
  </si>
  <si>
    <t>Tort Liability Levy</t>
  </si>
  <si>
    <t>10% of Basic - Operating</t>
  </si>
  <si>
    <t>Community School Tuition</t>
  </si>
  <si>
    <t>Transportation-Local Fees</t>
  </si>
  <si>
    <t>Interest Earnings</t>
  </si>
  <si>
    <t>Drivers Ed - Local</t>
  </si>
  <si>
    <t>Safe Rural Schools</t>
  </si>
  <si>
    <t>Special Education Local</t>
  </si>
  <si>
    <t>Reg School Program</t>
  </si>
  <si>
    <t>Professional Staff</t>
  </si>
  <si>
    <t>Foreign Exchange Students</t>
  </si>
  <si>
    <t>Special Ed - Regular Program</t>
  </si>
  <si>
    <t>Local Replacement</t>
  </si>
  <si>
    <t>Special Ed-Self Contained</t>
  </si>
  <si>
    <t>Special Ed-Severe Ext Yr</t>
  </si>
  <si>
    <t>Extended Year Stipend</t>
  </si>
  <si>
    <t>Special Ed - State Program</t>
  </si>
  <si>
    <t>Elementary Arts Grant</t>
  </si>
  <si>
    <t>ELL Famility Literacy Grant</t>
  </si>
  <si>
    <t>State Rev - CTE</t>
  </si>
  <si>
    <t>Class Size Reduction</t>
  </si>
  <si>
    <t>State Prof. Dev.</t>
  </si>
  <si>
    <t>Transportation-State</t>
  </si>
  <si>
    <t>Gifted/Talented - State</t>
  </si>
  <si>
    <t>State Star Grants</t>
  </si>
  <si>
    <t>Dual Immersion Program</t>
  </si>
  <si>
    <t>Drivers Ed - State</t>
  </si>
  <si>
    <t>At-Risk Student Programs</t>
  </si>
  <si>
    <t>School Nurses</t>
  </si>
  <si>
    <t>Homeless &amp; Minority</t>
  </si>
  <si>
    <t>Quality Teaching Block</t>
  </si>
  <si>
    <t>Accel Learning</t>
  </si>
  <si>
    <t>Student Success Block</t>
  </si>
  <si>
    <t>Flexible Allocation WPU Dist</t>
  </si>
  <si>
    <t>Enrollment Growth</t>
  </si>
  <si>
    <t>VoEd Workbased</t>
  </si>
  <si>
    <t>State Rev - Teacher Supply</t>
  </si>
  <si>
    <t>Legislative Staff Bonus Allotment</t>
  </si>
  <si>
    <t>Substance Abuse</t>
  </si>
  <si>
    <t>State Rev - School Land Trust</t>
  </si>
  <si>
    <t>UPASS Inservice</t>
  </si>
  <si>
    <t>Textbooks/Matrl.</t>
  </si>
  <si>
    <t>Reading Achievement</t>
  </si>
  <si>
    <t>Math/Science</t>
  </si>
  <si>
    <t>Library Books/Supplies</t>
  </si>
  <si>
    <t>Extended Day Kindergarten</t>
  </si>
  <si>
    <t>Fed Revenue - Title I</t>
  </si>
  <si>
    <t>Fed Revenue - Title II</t>
  </si>
  <si>
    <t>Fed Revenue - Title III</t>
  </si>
  <si>
    <t>Fed Revenue - Special Ed IDEA</t>
  </si>
  <si>
    <t>Other Fed-State</t>
  </si>
  <si>
    <t>Federal Homeless</t>
  </si>
  <si>
    <t>Recreation Leeway</t>
  </si>
  <si>
    <t>Pool - Local</t>
  </si>
  <si>
    <t>Preschool-Local</t>
  </si>
  <si>
    <t>State-Preschool</t>
  </si>
  <si>
    <t>State-Adult Ed</t>
  </si>
  <si>
    <t>Fed Revenue - Preschool</t>
  </si>
  <si>
    <t>Federal - Adult Ed</t>
  </si>
  <si>
    <t>Capital Leeway</t>
  </si>
  <si>
    <t>10% of Basic - Capital</t>
  </si>
  <si>
    <t>Interest Earned</t>
  </si>
  <si>
    <t>Debt Service Leeway</t>
  </si>
  <si>
    <t>Food Services - Local Fees</t>
  </si>
  <si>
    <t>Food Services - State</t>
  </si>
  <si>
    <t>Food Services - Fed Commodities</t>
  </si>
  <si>
    <t>Food Services - Federal</t>
  </si>
  <si>
    <t>Fixed Expenses</t>
  </si>
  <si>
    <t>Retirement Benefits</t>
  </si>
  <si>
    <t>Medical Trust Benefits</t>
  </si>
  <si>
    <t>Wellness Program Benefits</t>
  </si>
  <si>
    <t>Health/Life Insurance</t>
  </si>
  <si>
    <t>Workers Comp Premium</t>
  </si>
  <si>
    <t>Unemployment Benefits</t>
  </si>
  <si>
    <t>Non Resident Students</t>
  </si>
  <si>
    <t>Contracted Service - Nurse</t>
  </si>
  <si>
    <t>Health Supplies</t>
  </si>
  <si>
    <t>Tort Liability</t>
  </si>
  <si>
    <t>Fidelity Bond</t>
  </si>
  <si>
    <t>Property Insurance</t>
  </si>
  <si>
    <t>Other Fixed Expenses</t>
  </si>
  <si>
    <t>Capital Projects</t>
  </si>
  <si>
    <t>Equipment-Other</t>
  </si>
  <si>
    <t>Site Improvement</t>
  </si>
  <si>
    <t>Inspector Salary</t>
  </si>
  <si>
    <t>Remodel Projects</t>
  </si>
  <si>
    <t>FY2013</t>
  </si>
  <si>
    <t>Original Budget</t>
  </si>
  <si>
    <t>Amended</t>
  </si>
  <si>
    <t>FY2014</t>
  </si>
  <si>
    <t>Budget</t>
  </si>
  <si>
    <t>Student Activity Local Revenue</t>
  </si>
  <si>
    <t>Enterprise Fund  Local Revenue</t>
  </si>
  <si>
    <t>21</t>
  </si>
  <si>
    <t>Student Activity Expenditures</t>
  </si>
  <si>
    <t>Purchased Property Services</t>
  </si>
  <si>
    <t>Other Purchased Services</t>
  </si>
  <si>
    <t>Enterprise Fund Expenditures</t>
  </si>
  <si>
    <t>Capital Maintenance Projects</t>
  </si>
</sst>
</file>

<file path=xl/styles.xml><?xml version="1.0" encoding="utf-8"?>
<styleSheet xmlns="http://schemas.openxmlformats.org/spreadsheetml/2006/main">
  <fonts count="8">
    <font>
      <sz val="12"/>
      <name val="Arial"/>
    </font>
    <font>
      <sz val="14"/>
      <name val="TMS"/>
    </font>
    <font>
      <sz val="16"/>
      <name val="CG Times"/>
    </font>
    <font>
      <sz val="14"/>
      <name val="TMS"/>
    </font>
    <font>
      <b/>
      <sz val="14"/>
      <name val="TMS"/>
    </font>
    <font>
      <b/>
      <sz val="14"/>
      <color indexed="8"/>
      <name val="TMS"/>
    </font>
    <font>
      <sz val="14"/>
      <color indexed="8"/>
      <name val="TMS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0" xfId="0" applyNumberFormat="1" applyFont="1" applyAlignment="1"/>
    <xf numFmtId="4" fontId="3" fillId="0" borderId="0" xfId="0" applyNumberFormat="1" applyFont="1" applyAlignment="1"/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2" borderId="0" xfId="0" applyNumberFormat="1" applyFont="1" applyFill="1" applyAlignment="1"/>
    <xf numFmtId="4" fontId="3" fillId="0" borderId="1" xfId="0" applyNumberFormat="1" applyFont="1" applyBorder="1" applyAlignment="1"/>
    <xf numFmtId="4" fontId="0" fillId="0" borderId="1" xfId="0" applyNumberFormat="1" applyBorder="1"/>
    <xf numFmtId="4" fontId="6" fillId="2" borderId="0" xfId="0" applyNumberFormat="1" applyFont="1" applyFill="1" applyAlignment="1"/>
    <xf numFmtId="4" fontId="5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4" fontId="4" fillId="0" borderId="1" xfId="0" applyNumberFormat="1" applyFont="1" applyBorder="1" applyAlignment="1"/>
    <xf numFmtId="4" fontId="4" fillId="0" borderId="0" xfId="0" applyNumberFormat="1" applyFont="1" applyAlignment="1"/>
    <xf numFmtId="4" fontId="7" fillId="0" borderId="0" xfId="0" applyNumberFormat="1" applyFont="1"/>
    <xf numFmtId="4" fontId="1" fillId="0" borderId="1" xfId="0" applyNumberFormat="1" applyFont="1" applyBorder="1" applyAlignment="1"/>
    <xf numFmtId="4" fontId="7" fillId="0" borderId="1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4" fontId="5" fillId="2" borderId="3" xfId="0" applyNumberFormat="1" applyFont="1" applyFill="1" applyBorder="1" applyAlignment="1"/>
    <xf numFmtId="4" fontId="6" fillId="2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8"/>
  <sheetViews>
    <sheetView tabSelected="1" showOutlineSymbols="0" topLeftCell="A49" zoomScale="87" zoomScaleNormal="87" workbookViewId="0">
      <selection activeCell="H470" sqref="H470"/>
    </sheetView>
  </sheetViews>
  <sheetFormatPr defaultColWidth="12.6640625" defaultRowHeight="18"/>
  <cols>
    <col min="1" max="1" width="3.6640625" style="18" customWidth="1"/>
    <col min="2" max="2" width="4.6640625" style="18" customWidth="1"/>
    <col min="3" max="3" width="2.6640625" style="18" customWidth="1"/>
    <col min="4" max="5" width="5.6640625" style="18" customWidth="1"/>
    <col min="6" max="6" width="4.6640625" style="18" customWidth="1"/>
    <col min="7" max="7" width="37.6640625" style="1" customWidth="1"/>
    <col min="8" max="8" width="16.6640625" style="1" customWidth="1"/>
    <col min="9" max="10" width="15.6640625" style="1" customWidth="1"/>
    <col min="11" max="13" width="13.77734375" style="1" bestFit="1" customWidth="1"/>
    <col min="14" max="14" width="15" style="1" bestFit="1" customWidth="1"/>
    <col min="15" max="255" width="12.6640625" style="1"/>
  </cols>
  <sheetData>
    <row r="1" spans="1:10" ht="17.100000000000001" customHeight="1">
      <c r="A1" s="17" t="s">
        <v>0</v>
      </c>
    </row>
    <row r="2" spans="1:10" ht="17.100000000000001" customHeight="1">
      <c r="A2" s="19" t="s">
        <v>1</v>
      </c>
      <c r="G2" s="3"/>
    </row>
    <row r="3" spans="1:10" ht="17.100000000000001" customHeight="1">
      <c r="A3" s="19" t="s">
        <v>2</v>
      </c>
    </row>
    <row r="4" spans="1:10" ht="17.100000000000001" customHeight="1"/>
    <row r="5" spans="1:10" ht="17.100000000000001" customHeight="1">
      <c r="A5" s="19" t="s">
        <v>3</v>
      </c>
      <c r="H5" s="4" t="s">
        <v>503</v>
      </c>
      <c r="I5" s="4" t="s">
        <v>503</v>
      </c>
      <c r="J5" s="4" t="s">
        <v>506</v>
      </c>
    </row>
    <row r="6" spans="1:10" ht="17.100000000000001" customHeight="1">
      <c r="A6" s="20" t="s">
        <v>4</v>
      </c>
      <c r="B6" s="20" t="s">
        <v>12</v>
      </c>
      <c r="C6" s="20" t="s">
        <v>31</v>
      </c>
      <c r="D6" s="20" t="s">
        <v>32</v>
      </c>
      <c r="E6" s="20" t="s">
        <v>84</v>
      </c>
      <c r="F6" s="20" t="s">
        <v>163</v>
      </c>
      <c r="G6" s="16" t="s">
        <v>246</v>
      </c>
      <c r="H6" s="16" t="s">
        <v>504</v>
      </c>
      <c r="I6" s="16" t="s">
        <v>505</v>
      </c>
      <c r="J6" s="16" t="s">
        <v>507</v>
      </c>
    </row>
    <row r="7" spans="1:10" ht="17.100000000000001" customHeight="1">
      <c r="A7" s="19" t="s">
        <v>5</v>
      </c>
      <c r="B7" s="19" t="s">
        <v>13</v>
      </c>
      <c r="C7" s="19">
        <v>4</v>
      </c>
      <c r="D7" s="19" t="s">
        <v>33</v>
      </c>
      <c r="E7" s="19" t="s">
        <v>85</v>
      </c>
      <c r="F7" s="19" t="s">
        <v>13</v>
      </c>
      <c r="G7" s="5" t="s">
        <v>247</v>
      </c>
      <c r="H7" s="13">
        <f>SUM(H8:H58)</f>
        <v>12251569</v>
      </c>
      <c r="I7" s="13">
        <f>SUM(I8:I58)</f>
        <v>12612637.311064323</v>
      </c>
      <c r="J7" s="13">
        <f>SUM(J8:J58)</f>
        <v>13526451</v>
      </c>
    </row>
    <row r="8" spans="1:10" ht="17.100000000000001" customHeight="1">
      <c r="A8" s="21" t="s">
        <v>5</v>
      </c>
      <c r="B8" s="21" t="s">
        <v>14</v>
      </c>
      <c r="C8" s="21">
        <v>4</v>
      </c>
      <c r="D8" s="21" t="s">
        <v>33</v>
      </c>
      <c r="E8" s="21" t="s">
        <v>86</v>
      </c>
      <c r="F8" s="21" t="s">
        <v>164</v>
      </c>
      <c r="G8" s="6" t="s">
        <v>248</v>
      </c>
      <c r="H8" s="14">
        <v>975381</v>
      </c>
      <c r="I8" s="15">
        <v>1053606.2865641434</v>
      </c>
      <c r="J8" s="15">
        <v>1098911</v>
      </c>
    </row>
    <row r="9" spans="1:10" ht="17.100000000000001" customHeight="1">
      <c r="A9" s="19" t="s">
        <v>5</v>
      </c>
      <c r="B9" s="19" t="s">
        <v>15</v>
      </c>
      <c r="C9" s="19">
        <v>4</v>
      </c>
      <c r="D9" s="19" t="s">
        <v>33</v>
      </c>
      <c r="E9" s="19" t="s">
        <v>86</v>
      </c>
      <c r="F9" s="19" t="s">
        <v>164</v>
      </c>
      <c r="G9" s="2" t="s">
        <v>248</v>
      </c>
      <c r="H9" s="1">
        <v>1006960</v>
      </c>
      <c r="I9" s="13">
        <v>1059658.9884652654</v>
      </c>
      <c r="J9" s="13">
        <v>1105224</v>
      </c>
    </row>
    <row r="10" spans="1:10" ht="17.100000000000001" customHeight="1">
      <c r="A10" s="19" t="s">
        <v>5</v>
      </c>
      <c r="B10" s="19" t="s">
        <v>16</v>
      </c>
      <c r="C10" s="19">
        <v>4</v>
      </c>
      <c r="D10" s="19" t="s">
        <v>33</v>
      </c>
      <c r="E10" s="19" t="s">
        <v>86</v>
      </c>
      <c r="F10" s="19" t="s">
        <v>164</v>
      </c>
      <c r="G10" s="2" t="s">
        <v>248</v>
      </c>
      <c r="H10" s="1">
        <v>968493</v>
      </c>
      <c r="I10" s="13">
        <v>997588.55680034345</v>
      </c>
      <c r="J10" s="13">
        <v>1040485</v>
      </c>
    </row>
    <row r="11" spans="1:10" ht="17.100000000000001" customHeight="1">
      <c r="A11" s="19" t="s">
        <v>5</v>
      </c>
      <c r="B11" s="19" t="s">
        <v>17</v>
      </c>
      <c r="C11" s="19">
        <v>4</v>
      </c>
      <c r="D11" s="19" t="s">
        <v>33</v>
      </c>
      <c r="E11" s="19" t="s">
        <v>86</v>
      </c>
      <c r="F11" s="19" t="s">
        <v>164</v>
      </c>
      <c r="G11" s="2" t="s">
        <v>248</v>
      </c>
      <c r="H11" s="1">
        <v>1105103</v>
      </c>
      <c r="I11" s="13">
        <v>1160111.430530963</v>
      </c>
      <c r="J11" s="13">
        <v>1209996</v>
      </c>
    </row>
    <row r="12" spans="1:10" ht="17.100000000000001" customHeight="1">
      <c r="A12" s="19" t="s">
        <v>5</v>
      </c>
      <c r="B12" s="19" t="s">
        <v>18</v>
      </c>
      <c r="C12" s="19">
        <v>4</v>
      </c>
      <c r="D12" s="19" t="s">
        <v>33</v>
      </c>
      <c r="E12" s="19" t="s">
        <v>86</v>
      </c>
      <c r="F12" s="19" t="s">
        <v>165</v>
      </c>
      <c r="G12" s="2" t="s">
        <v>248</v>
      </c>
      <c r="H12" s="1">
        <v>1394846</v>
      </c>
      <c r="I12" s="13">
        <v>1523586.8065916388</v>
      </c>
      <c r="J12" s="13">
        <v>1589101</v>
      </c>
    </row>
    <row r="13" spans="1:10" ht="17.100000000000001" customHeight="1">
      <c r="A13" s="19" t="s">
        <v>5</v>
      </c>
      <c r="B13" s="19" t="s">
        <v>19</v>
      </c>
      <c r="C13" s="19">
        <v>4</v>
      </c>
      <c r="D13" s="19" t="s">
        <v>33</v>
      </c>
      <c r="E13" s="19" t="s">
        <v>86</v>
      </c>
      <c r="F13" s="19" t="s">
        <v>165</v>
      </c>
      <c r="G13" s="2" t="s">
        <v>248</v>
      </c>
      <c r="H13" s="1">
        <v>1601628</v>
      </c>
      <c r="I13" s="13">
        <v>1585950.3691848379</v>
      </c>
      <c r="J13" s="13">
        <v>1654146</v>
      </c>
    </row>
    <row r="14" spans="1:10" ht="17.100000000000001" customHeight="1">
      <c r="A14" s="19" t="s">
        <v>5</v>
      </c>
      <c r="B14" s="19" t="s">
        <v>20</v>
      </c>
      <c r="C14" s="19">
        <v>4</v>
      </c>
      <c r="D14" s="19" t="s">
        <v>33</v>
      </c>
      <c r="E14" s="19" t="s">
        <v>86</v>
      </c>
      <c r="F14" s="19" t="s">
        <v>165</v>
      </c>
      <c r="G14" s="2" t="s">
        <v>248</v>
      </c>
      <c r="H14" s="1">
        <v>2254410</v>
      </c>
      <c r="I14" s="13">
        <v>2218090.934375328</v>
      </c>
      <c r="J14" s="13">
        <v>2493469</v>
      </c>
    </row>
    <row r="15" spans="1:10" ht="17.100000000000001" customHeight="1">
      <c r="A15" s="19" t="s">
        <v>5</v>
      </c>
      <c r="B15" s="19" t="s">
        <v>21</v>
      </c>
      <c r="C15" s="19">
        <v>4</v>
      </c>
      <c r="D15" s="19" t="s">
        <v>33</v>
      </c>
      <c r="E15" s="19" t="s">
        <v>86</v>
      </c>
      <c r="F15" s="19" t="s">
        <v>165</v>
      </c>
      <c r="G15" s="2" t="s">
        <v>248</v>
      </c>
      <c r="H15" s="1">
        <v>60215</v>
      </c>
      <c r="I15" s="13">
        <v>126059.63543332268</v>
      </c>
      <c r="J15" s="13">
        <v>201480</v>
      </c>
    </row>
    <row r="16" spans="1:10" ht="17.100000000000001" customHeight="1">
      <c r="A16" s="19" t="s">
        <v>5</v>
      </c>
      <c r="B16" s="19" t="s">
        <v>21</v>
      </c>
      <c r="C16" s="19">
        <v>4</v>
      </c>
      <c r="D16" s="19" t="s">
        <v>33</v>
      </c>
      <c r="E16" s="19" t="s">
        <v>86</v>
      </c>
      <c r="F16" s="19" t="s">
        <v>166</v>
      </c>
      <c r="G16" s="2" t="s">
        <v>249</v>
      </c>
      <c r="H16" s="1">
        <v>1000</v>
      </c>
      <c r="I16" s="13">
        <v>2053.17</v>
      </c>
      <c r="J16" s="1">
        <v>1500</v>
      </c>
    </row>
    <row r="17" spans="1:10" ht="17.100000000000001" customHeight="1">
      <c r="A17" s="19" t="s">
        <v>5</v>
      </c>
      <c r="B17" s="19" t="s">
        <v>21</v>
      </c>
      <c r="C17" s="19">
        <v>4</v>
      </c>
      <c r="D17" s="19" t="s">
        <v>33</v>
      </c>
      <c r="E17" s="19" t="s">
        <v>86</v>
      </c>
      <c r="F17" s="19" t="s">
        <v>167</v>
      </c>
      <c r="G17" s="2" t="s">
        <v>250</v>
      </c>
      <c r="H17" s="1">
        <v>185000</v>
      </c>
      <c r="I17" s="13">
        <v>178140.59155405927</v>
      </c>
      <c r="J17" s="1">
        <v>161417</v>
      </c>
    </row>
    <row r="18" spans="1:10" ht="17.100000000000001" customHeight="1">
      <c r="A18" s="19" t="s">
        <v>5</v>
      </c>
      <c r="B18" s="19" t="s">
        <v>21</v>
      </c>
      <c r="C18" s="19">
        <v>4</v>
      </c>
      <c r="D18" s="19" t="s">
        <v>33</v>
      </c>
      <c r="E18" s="19" t="s">
        <v>86</v>
      </c>
      <c r="F18" s="19" t="s">
        <v>168</v>
      </c>
      <c r="G18" s="2" t="s">
        <v>251</v>
      </c>
      <c r="H18" s="1">
        <v>310000</v>
      </c>
      <c r="I18" s="13">
        <v>364707.65345015016</v>
      </c>
      <c r="J18" s="1">
        <v>350000</v>
      </c>
    </row>
    <row r="19" spans="1:10" ht="17.100000000000001" customHeight="1">
      <c r="A19" s="19" t="s">
        <v>5</v>
      </c>
      <c r="B19" s="19" t="s">
        <v>21</v>
      </c>
      <c r="C19" s="19">
        <v>4</v>
      </c>
      <c r="D19" s="19" t="s">
        <v>33</v>
      </c>
      <c r="E19" s="19" t="s">
        <v>86</v>
      </c>
      <c r="F19" s="19" t="s">
        <v>169</v>
      </c>
      <c r="G19" s="2" t="s">
        <v>252</v>
      </c>
      <c r="H19" s="1">
        <v>198750</v>
      </c>
      <c r="I19" s="13">
        <v>200291</v>
      </c>
      <c r="J19" s="1">
        <v>0</v>
      </c>
    </row>
    <row r="20" spans="1:10" ht="17.100000000000001" customHeight="1">
      <c r="A20" s="19" t="s">
        <v>5</v>
      </c>
      <c r="B20" s="19" t="s">
        <v>21</v>
      </c>
      <c r="C20" s="19">
        <v>4</v>
      </c>
      <c r="D20" s="19" t="s">
        <v>33</v>
      </c>
      <c r="E20" s="19" t="s">
        <v>86</v>
      </c>
      <c r="F20" s="19" t="s">
        <v>170</v>
      </c>
      <c r="G20" s="2" t="s">
        <v>253</v>
      </c>
      <c r="H20" s="1">
        <v>20000</v>
      </c>
      <c r="I20" s="13">
        <v>19695.787216381803</v>
      </c>
      <c r="J20" s="1">
        <v>20000</v>
      </c>
    </row>
    <row r="21" spans="1:10" ht="17.100000000000001" customHeight="1">
      <c r="A21" s="19" t="s">
        <v>5</v>
      </c>
      <c r="B21" s="19" t="s">
        <v>14</v>
      </c>
      <c r="C21" s="19">
        <v>4</v>
      </c>
      <c r="D21" s="19" t="s">
        <v>33</v>
      </c>
      <c r="E21" s="19" t="s">
        <v>86</v>
      </c>
      <c r="F21" s="19" t="s">
        <v>171</v>
      </c>
      <c r="G21" s="2" t="s">
        <v>254</v>
      </c>
      <c r="H21" s="13">
        <v>36883</v>
      </c>
      <c r="I21" s="13">
        <v>36883</v>
      </c>
      <c r="J21" s="13">
        <v>38727</v>
      </c>
    </row>
    <row r="22" spans="1:10" ht="17.100000000000001" customHeight="1">
      <c r="A22" s="19" t="s">
        <v>5</v>
      </c>
      <c r="B22" s="19" t="s">
        <v>15</v>
      </c>
      <c r="C22" s="19">
        <v>4</v>
      </c>
      <c r="D22" s="19" t="s">
        <v>33</v>
      </c>
      <c r="E22" s="19" t="s">
        <v>86</v>
      </c>
      <c r="F22" s="19" t="s">
        <v>171</v>
      </c>
      <c r="G22" s="2" t="s">
        <v>254</v>
      </c>
      <c r="H22" s="13">
        <v>32840</v>
      </c>
      <c r="I22" s="13">
        <v>32980</v>
      </c>
      <c r="J22" s="13">
        <v>34482</v>
      </c>
    </row>
    <row r="23" spans="1:10" ht="17.100000000000001" customHeight="1">
      <c r="A23" s="19" t="s">
        <v>5</v>
      </c>
      <c r="B23" s="19" t="s">
        <v>16</v>
      </c>
      <c r="C23" s="19">
        <v>4</v>
      </c>
      <c r="D23" s="19" t="s">
        <v>33</v>
      </c>
      <c r="E23" s="19" t="s">
        <v>86</v>
      </c>
      <c r="F23" s="19" t="s">
        <v>171</v>
      </c>
      <c r="G23" s="2" t="s">
        <v>254</v>
      </c>
      <c r="H23" s="13">
        <v>29986</v>
      </c>
      <c r="I23" s="13">
        <v>29280</v>
      </c>
      <c r="J23" s="13">
        <v>31485</v>
      </c>
    </row>
    <row r="24" spans="1:10" ht="17.100000000000001" customHeight="1">
      <c r="A24" s="19" t="s">
        <v>5</v>
      </c>
      <c r="B24" s="19" t="s">
        <v>17</v>
      </c>
      <c r="C24" s="19">
        <v>4</v>
      </c>
      <c r="D24" s="19" t="s">
        <v>33</v>
      </c>
      <c r="E24" s="19" t="s">
        <v>86</v>
      </c>
      <c r="F24" s="19" t="s">
        <v>171</v>
      </c>
      <c r="G24" s="2" t="s">
        <v>254</v>
      </c>
      <c r="H24" s="13">
        <v>37186</v>
      </c>
      <c r="I24" s="13">
        <v>34593</v>
      </c>
      <c r="J24" s="13">
        <v>39045</v>
      </c>
    </row>
    <row r="25" spans="1:10" ht="17.100000000000001" customHeight="1">
      <c r="A25" s="19" t="s">
        <v>5</v>
      </c>
      <c r="B25" s="19" t="s">
        <v>18</v>
      </c>
      <c r="C25" s="19">
        <v>4</v>
      </c>
      <c r="D25" s="19" t="s">
        <v>33</v>
      </c>
      <c r="E25" s="19" t="s">
        <v>86</v>
      </c>
      <c r="F25" s="19" t="s">
        <v>171</v>
      </c>
      <c r="G25" s="2" t="s">
        <v>254</v>
      </c>
      <c r="H25" s="13">
        <v>49794</v>
      </c>
      <c r="I25" s="13">
        <v>49581</v>
      </c>
      <c r="J25" s="13">
        <v>52284</v>
      </c>
    </row>
    <row r="26" spans="1:10" ht="17.100000000000001" customHeight="1">
      <c r="A26" s="19" t="s">
        <v>5</v>
      </c>
      <c r="B26" s="19" t="s">
        <v>19</v>
      </c>
      <c r="C26" s="19">
        <v>4</v>
      </c>
      <c r="D26" s="19" t="s">
        <v>33</v>
      </c>
      <c r="E26" s="19" t="s">
        <v>86</v>
      </c>
      <c r="F26" s="19" t="s">
        <v>171</v>
      </c>
      <c r="G26" s="2" t="s">
        <v>254</v>
      </c>
      <c r="H26" s="13">
        <v>42863</v>
      </c>
      <c r="I26" s="13">
        <v>42863</v>
      </c>
      <c r="J26" s="13">
        <v>45006</v>
      </c>
    </row>
    <row r="27" spans="1:10" ht="17.100000000000001" customHeight="1">
      <c r="A27" s="19" t="s">
        <v>5</v>
      </c>
      <c r="B27" s="19" t="s">
        <v>20</v>
      </c>
      <c r="C27" s="19">
        <v>4</v>
      </c>
      <c r="D27" s="19" t="s">
        <v>33</v>
      </c>
      <c r="E27" s="19" t="s">
        <v>86</v>
      </c>
      <c r="F27" s="19" t="s">
        <v>171</v>
      </c>
      <c r="G27" s="2" t="s">
        <v>254</v>
      </c>
      <c r="H27" s="13">
        <v>76975</v>
      </c>
      <c r="I27" s="13">
        <v>76975</v>
      </c>
      <c r="J27" s="13">
        <v>80824</v>
      </c>
    </row>
    <row r="28" spans="1:10" ht="17.100000000000001" customHeight="1">
      <c r="A28" s="19" t="s">
        <v>5</v>
      </c>
      <c r="B28" s="19" t="s">
        <v>22</v>
      </c>
      <c r="C28" s="19">
        <v>4</v>
      </c>
      <c r="D28" s="19" t="s">
        <v>33</v>
      </c>
      <c r="E28" s="19" t="s">
        <v>86</v>
      </c>
      <c r="F28" s="19" t="s">
        <v>171</v>
      </c>
      <c r="G28" s="2" t="s">
        <v>254</v>
      </c>
      <c r="H28" s="13">
        <v>1000</v>
      </c>
      <c r="I28" s="13">
        <v>960</v>
      </c>
      <c r="J28" s="13">
        <v>1000</v>
      </c>
    </row>
    <row r="29" spans="1:10" ht="17.100000000000001" customHeight="1">
      <c r="A29" s="19" t="s">
        <v>5</v>
      </c>
      <c r="B29" s="19" t="s">
        <v>21</v>
      </c>
      <c r="C29" s="19">
        <v>4</v>
      </c>
      <c r="D29" s="19" t="s">
        <v>33</v>
      </c>
      <c r="E29" s="19" t="s">
        <v>86</v>
      </c>
      <c r="F29" s="19" t="s">
        <v>171</v>
      </c>
      <c r="G29" s="2" t="s">
        <v>254</v>
      </c>
      <c r="H29" s="13">
        <v>5675</v>
      </c>
      <c r="I29" s="13">
        <v>1839.99</v>
      </c>
      <c r="J29" s="13">
        <v>2000</v>
      </c>
    </row>
    <row r="30" spans="1:10" ht="17.100000000000001" customHeight="1">
      <c r="A30" s="19" t="s">
        <v>5</v>
      </c>
      <c r="B30" s="19" t="s">
        <v>21</v>
      </c>
      <c r="C30" s="19">
        <v>4</v>
      </c>
      <c r="D30" s="19" t="s">
        <v>33</v>
      </c>
      <c r="E30" s="19" t="s">
        <v>86</v>
      </c>
      <c r="F30" s="19" t="s">
        <v>172</v>
      </c>
      <c r="G30" s="2" t="s">
        <v>255</v>
      </c>
      <c r="H30" s="13">
        <v>4801</v>
      </c>
      <c r="I30" s="13">
        <v>4796</v>
      </c>
      <c r="J30" s="13">
        <v>5137</v>
      </c>
    </row>
    <row r="31" spans="1:10" ht="17.100000000000001" customHeight="1">
      <c r="A31" s="19" t="s">
        <v>5</v>
      </c>
      <c r="B31" s="19" t="s">
        <v>21</v>
      </c>
      <c r="C31" s="19">
        <v>4</v>
      </c>
      <c r="D31" s="19" t="s">
        <v>33</v>
      </c>
      <c r="E31" s="19" t="s">
        <v>86</v>
      </c>
      <c r="F31" s="19" t="s">
        <v>173</v>
      </c>
      <c r="G31" s="2" t="s">
        <v>256</v>
      </c>
      <c r="H31" s="13">
        <v>15000</v>
      </c>
      <c r="I31" s="13">
        <v>20237.49390165932</v>
      </c>
      <c r="J31" s="13">
        <v>20000</v>
      </c>
    </row>
    <row r="32" spans="1:10" ht="17.100000000000001" customHeight="1">
      <c r="A32" s="19" t="s">
        <v>5</v>
      </c>
      <c r="B32" s="19" t="s">
        <v>21</v>
      </c>
      <c r="C32" s="19">
        <v>4</v>
      </c>
      <c r="D32" s="19" t="s">
        <v>33</v>
      </c>
      <c r="E32" s="19" t="s">
        <v>86</v>
      </c>
      <c r="F32" s="19" t="s">
        <v>174</v>
      </c>
      <c r="G32" s="2" t="s">
        <v>257</v>
      </c>
      <c r="H32" s="13">
        <v>34500</v>
      </c>
      <c r="I32" s="13">
        <v>26170.848539713679</v>
      </c>
      <c r="J32" s="13">
        <v>32500</v>
      </c>
    </row>
    <row r="33" spans="1:10" ht="17.100000000000001" customHeight="1">
      <c r="A33" s="19" t="s">
        <v>5</v>
      </c>
      <c r="B33" s="19" t="s">
        <v>20</v>
      </c>
      <c r="C33" s="19">
        <v>4</v>
      </c>
      <c r="D33" s="19" t="s">
        <v>33</v>
      </c>
      <c r="E33" s="19" t="s">
        <v>87</v>
      </c>
      <c r="F33" s="19" t="s">
        <v>175</v>
      </c>
      <c r="G33" s="2" t="s">
        <v>258</v>
      </c>
      <c r="H33" s="13">
        <v>50158</v>
      </c>
      <c r="I33" s="13">
        <v>50274</v>
      </c>
      <c r="J33" s="13">
        <v>50274</v>
      </c>
    </row>
    <row r="34" spans="1:10" ht="17.100000000000001" customHeight="1">
      <c r="A34" s="19" t="s">
        <v>5</v>
      </c>
      <c r="B34" s="19" t="s">
        <v>14</v>
      </c>
      <c r="C34" s="19">
        <v>4</v>
      </c>
      <c r="D34" s="19" t="s">
        <v>33</v>
      </c>
      <c r="E34" s="19" t="s">
        <v>88</v>
      </c>
      <c r="F34" s="19" t="s">
        <v>176</v>
      </c>
      <c r="G34" s="2" t="s">
        <v>259</v>
      </c>
      <c r="H34" s="13">
        <v>75272</v>
      </c>
      <c r="I34" s="13">
        <v>75540</v>
      </c>
      <c r="J34" s="13">
        <v>79661</v>
      </c>
    </row>
    <row r="35" spans="1:10" ht="17.100000000000001" customHeight="1">
      <c r="A35" s="19" t="s">
        <v>5</v>
      </c>
      <c r="B35" s="19" t="s">
        <v>15</v>
      </c>
      <c r="C35" s="19">
        <v>4</v>
      </c>
      <c r="D35" s="19" t="s">
        <v>33</v>
      </c>
      <c r="E35" s="19" t="s">
        <v>88</v>
      </c>
      <c r="F35" s="19" t="s">
        <v>176</v>
      </c>
      <c r="G35" s="2" t="s">
        <v>259</v>
      </c>
      <c r="H35" s="13">
        <v>81885</v>
      </c>
      <c r="I35" s="13">
        <v>84780</v>
      </c>
      <c r="J35" s="13">
        <v>86476</v>
      </c>
    </row>
    <row r="36" spans="1:10" ht="17.100000000000001" customHeight="1">
      <c r="A36" s="19" t="s">
        <v>5</v>
      </c>
      <c r="B36" s="19" t="s">
        <v>16</v>
      </c>
      <c r="C36" s="19">
        <v>4</v>
      </c>
      <c r="D36" s="19" t="s">
        <v>33</v>
      </c>
      <c r="E36" s="19" t="s">
        <v>88</v>
      </c>
      <c r="F36" s="19" t="s">
        <v>176</v>
      </c>
      <c r="G36" s="2" t="s">
        <v>259</v>
      </c>
      <c r="H36" s="13">
        <v>77806</v>
      </c>
      <c r="I36" s="13">
        <v>78108</v>
      </c>
      <c r="J36" s="13">
        <v>82357</v>
      </c>
    </row>
    <row r="37" spans="1:10" ht="17.100000000000001" customHeight="1">
      <c r="A37" s="19" t="s">
        <v>5</v>
      </c>
      <c r="B37" s="19" t="s">
        <v>17</v>
      </c>
      <c r="C37" s="19">
        <v>4</v>
      </c>
      <c r="D37" s="19" t="s">
        <v>33</v>
      </c>
      <c r="E37" s="19" t="s">
        <v>88</v>
      </c>
      <c r="F37" s="19" t="s">
        <v>176</v>
      </c>
      <c r="G37" s="2" t="s">
        <v>259</v>
      </c>
      <c r="H37" s="13">
        <v>91699</v>
      </c>
      <c r="I37" s="13">
        <v>89028</v>
      </c>
      <c r="J37" s="13">
        <v>90800</v>
      </c>
    </row>
    <row r="38" spans="1:10" ht="17.100000000000001" customHeight="1">
      <c r="A38" s="19" t="s">
        <v>5</v>
      </c>
      <c r="B38" s="19" t="s">
        <v>18</v>
      </c>
      <c r="C38" s="19">
        <v>4</v>
      </c>
      <c r="D38" s="19" t="s">
        <v>33</v>
      </c>
      <c r="E38" s="19" t="s">
        <v>88</v>
      </c>
      <c r="F38" s="19" t="s">
        <v>176</v>
      </c>
      <c r="G38" s="2" t="s">
        <v>259</v>
      </c>
      <c r="H38" s="13">
        <v>167589</v>
      </c>
      <c r="I38" s="13">
        <v>167520</v>
      </c>
      <c r="J38" s="13">
        <v>164960</v>
      </c>
    </row>
    <row r="39" spans="1:10" ht="17.100000000000001" customHeight="1">
      <c r="A39" s="19" t="s">
        <v>5</v>
      </c>
      <c r="B39" s="19" t="s">
        <v>19</v>
      </c>
      <c r="C39" s="19">
        <v>4</v>
      </c>
      <c r="D39" s="19" t="s">
        <v>33</v>
      </c>
      <c r="E39" s="19" t="s">
        <v>88</v>
      </c>
      <c r="F39" s="19" t="s">
        <v>176</v>
      </c>
      <c r="G39" s="2" t="s">
        <v>259</v>
      </c>
      <c r="H39" s="13">
        <v>176328</v>
      </c>
      <c r="I39" s="13">
        <v>152539.84</v>
      </c>
      <c r="J39" s="13">
        <v>156080</v>
      </c>
    </row>
    <row r="40" spans="1:10" ht="17.100000000000001" customHeight="1">
      <c r="A40" s="19" t="s">
        <v>5</v>
      </c>
      <c r="B40" s="19" t="s">
        <v>20</v>
      </c>
      <c r="C40" s="19">
        <v>4</v>
      </c>
      <c r="D40" s="19" t="s">
        <v>33</v>
      </c>
      <c r="E40" s="19" t="s">
        <v>88</v>
      </c>
      <c r="F40" s="19" t="s">
        <v>176</v>
      </c>
      <c r="G40" s="2" t="s">
        <v>259</v>
      </c>
      <c r="H40" s="13">
        <v>390605</v>
      </c>
      <c r="I40" s="13">
        <v>388921.84353034373</v>
      </c>
      <c r="J40" s="13">
        <v>404479</v>
      </c>
    </row>
    <row r="41" spans="1:10" ht="17.100000000000001" customHeight="1">
      <c r="A41" s="19" t="s">
        <v>5</v>
      </c>
      <c r="B41" s="19" t="s">
        <v>21</v>
      </c>
      <c r="C41" s="19">
        <v>4</v>
      </c>
      <c r="D41" s="19" t="s">
        <v>33</v>
      </c>
      <c r="E41" s="19" t="s">
        <v>88</v>
      </c>
      <c r="F41" s="19" t="s">
        <v>177</v>
      </c>
      <c r="G41" s="2" t="s">
        <v>260</v>
      </c>
      <c r="H41" s="13">
        <v>388777</v>
      </c>
      <c r="I41" s="13">
        <v>404370</v>
      </c>
      <c r="J41" s="13">
        <v>407500</v>
      </c>
    </row>
    <row r="42" spans="1:10" ht="17.100000000000001" customHeight="1">
      <c r="A42" s="19" t="s">
        <v>5</v>
      </c>
      <c r="B42" s="19" t="s">
        <v>21</v>
      </c>
      <c r="C42" s="19">
        <v>4</v>
      </c>
      <c r="D42" s="19" t="s">
        <v>33</v>
      </c>
      <c r="E42" s="19" t="s">
        <v>88</v>
      </c>
      <c r="F42" s="19" t="s">
        <v>170</v>
      </c>
      <c r="G42" s="2" t="s">
        <v>261</v>
      </c>
      <c r="H42" s="13">
        <v>35000</v>
      </c>
      <c r="I42" s="13">
        <v>35890.154926175273</v>
      </c>
      <c r="J42" s="13">
        <v>35000</v>
      </c>
    </row>
    <row r="43" spans="1:10" ht="17.100000000000001" customHeight="1">
      <c r="A43" s="19" t="s">
        <v>6</v>
      </c>
      <c r="B43" s="19" t="s">
        <v>14</v>
      </c>
      <c r="C43" s="19">
        <v>4</v>
      </c>
      <c r="D43" s="19" t="s">
        <v>33</v>
      </c>
      <c r="E43" s="19" t="s">
        <v>86</v>
      </c>
      <c r="F43" s="19" t="s">
        <v>178</v>
      </c>
      <c r="G43" s="2" t="s">
        <v>262</v>
      </c>
      <c r="H43" s="13">
        <v>15064</v>
      </c>
      <c r="I43" s="13">
        <v>22552.19</v>
      </c>
      <c r="J43" s="13">
        <v>16570</v>
      </c>
    </row>
    <row r="44" spans="1:10" ht="17.100000000000001" customHeight="1">
      <c r="A44" s="19" t="s">
        <v>6</v>
      </c>
      <c r="B44" s="19" t="s">
        <v>15</v>
      </c>
      <c r="C44" s="19">
        <v>4</v>
      </c>
      <c r="D44" s="19" t="s">
        <v>33</v>
      </c>
      <c r="E44" s="19" t="s">
        <v>86</v>
      </c>
      <c r="F44" s="19" t="s">
        <v>178</v>
      </c>
      <c r="G44" s="2" t="s">
        <v>262</v>
      </c>
      <c r="H44" s="13">
        <v>14355</v>
      </c>
      <c r="I44" s="13">
        <v>22005.93</v>
      </c>
      <c r="J44" s="13">
        <v>15791</v>
      </c>
    </row>
    <row r="45" spans="1:10" ht="17.100000000000001" customHeight="1">
      <c r="A45" s="19" t="s">
        <v>6</v>
      </c>
      <c r="B45" s="19" t="s">
        <v>16</v>
      </c>
      <c r="C45" s="19">
        <v>4</v>
      </c>
      <c r="D45" s="19" t="s">
        <v>33</v>
      </c>
      <c r="E45" s="19" t="s">
        <v>86</v>
      </c>
      <c r="F45" s="19" t="s">
        <v>178</v>
      </c>
      <c r="G45" s="2" t="s">
        <v>262</v>
      </c>
      <c r="H45" s="13">
        <v>12784</v>
      </c>
      <c r="I45" s="13">
        <v>19214.95</v>
      </c>
      <c r="J45" s="13">
        <v>14062</v>
      </c>
    </row>
    <row r="46" spans="1:10" ht="17.100000000000001" customHeight="1">
      <c r="A46" s="19" t="s">
        <v>6</v>
      </c>
      <c r="B46" s="19" t="s">
        <v>17</v>
      </c>
      <c r="C46" s="19">
        <v>4</v>
      </c>
      <c r="D46" s="19" t="s">
        <v>33</v>
      </c>
      <c r="E46" s="19" t="s">
        <v>86</v>
      </c>
      <c r="F46" s="19" t="s">
        <v>178</v>
      </c>
      <c r="G46" s="2" t="s">
        <v>262</v>
      </c>
      <c r="H46" s="13">
        <v>15595</v>
      </c>
      <c r="I46" s="13">
        <v>20044.29</v>
      </c>
      <c r="J46" s="13">
        <v>17155</v>
      </c>
    </row>
    <row r="47" spans="1:10" ht="17.100000000000001" customHeight="1">
      <c r="A47" s="19" t="s">
        <v>6</v>
      </c>
      <c r="B47" s="19" t="s">
        <v>18</v>
      </c>
      <c r="C47" s="19">
        <v>4</v>
      </c>
      <c r="D47" s="19" t="s">
        <v>33</v>
      </c>
      <c r="E47" s="19" t="s">
        <v>86</v>
      </c>
      <c r="F47" s="19" t="s">
        <v>178</v>
      </c>
      <c r="G47" s="2" t="s">
        <v>262</v>
      </c>
      <c r="H47" s="13">
        <v>20620</v>
      </c>
      <c r="I47" s="13">
        <v>18601.88</v>
      </c>
      <c r="J47" s="13">
        <v>250000</v>
      </c>
    </row>
    <row r="48" spans="1:10" ht="17.100000000000001" customHeight="1">
      <c r="A48" s="19" t="s">
        <v>6</v>
      </c>
      <c r="B48" s="19" t="s">
        <v>19</v>
      </c>
      <c r="C48" s="19">
        <v>4</v>
      </c>
      <c r="D48" s="19" t="s">
        <v>33</v>
      </c>
      <c r="E48" s="19" t="s">
        <v>86</v>
      </c>
      <c r="F48" s="19" t="s">
        <v>178</v>
      </c>
      <c r="G48" s="2" t="s">
        <v>262</v>
      </c>
      <c r="H48" s="13">
        <v>24162</v>
      </c>
      <c r="I48" s="13">
        <v>19063.2</v>
      </c>
      <c r="J48" s="13">
        <v>250000</v>
      </c>
    </row>
    <row r="49" spans="1:10" ht="17.100000000000001" customHeight="1">
      <c r="A49" s="19" t="s">
        <v>6</v>
      </c>
      <c r="B49" s="19" t="s">
        <v>20</v>
      </c>
      <c r="C49" s="19">
        <v>4</v>
      </c>
      <c r="D49" s="19" t="s">
        <v>33</v>
      </c>
      <c r="E49" s="19" t="s">
        <v>86</v>
      </c>
      <c r="F49" s="19" t="s">
        <v>178</v>
      </c>
      <c r="G49" s="2" t="s">
        <v>262</v>
      </c>
      <c r="H49" s="13">
        <v>49606</v>
      </c>
      <c r="I49" s="13">
        <v>54352.56</v>
      </c>
      <c r="J49" s="13">
        <v>54567</v>
      </c>
    </row>
    <row r="50" spans="1:10" ht="17.100000000000001" customHeight="1">
      <c r="A50" s="19" t="s">
        <v>6</v>
      </c>
      <c r="B50" s="19" t="s">
        <v>14</v>
      </c>
      <c r="C50" s="19">
        <v>4</v>
      </c>
      <c r="D50" s="19" t="s">
        <v>33</v>
      </c>
      <c r="E50" s="19" t="s">
        <v>86</v>
      </c>
      <c r="F50" s="19" t="s">
        <v>179</v>
      </c>
      <c r="G50" s="2" t="s">
        <v>263</v>
      </c>
      <c r="H50" s="13">
        <v>77475</v>
      </c>
      <c r="I50" s="13">
        <v>36323.72</v>
      </c>
      <c r="J50" s="13">
        <v>5000</v>
      </c>
    </row>
    <row r="51" spans="1:10" ht="17.100000000000001" customHeight="1">
      <c r="A51" s="19" t="s">
        <v>6</v>
      </c>
      <c r="B51" s="19" t="s">
        <v>15</v>
      </c>
      <c r="C51" s="19">
        <v>4</v>
      </c>
      <c r="D51" s="19" t="s">
        <v>33</v>
      </c>
      <c r="E51" s="19" t="s">
        <v>86</v>
      </c>
      <c r="F51" s="19" t="s">
        <v>179</v>
      </c>
      <c r="G51" s="2" t="s">
        <v>263</v>
      </c>
      <c r="H51" s="13">
        <v>5000</v>
      </c>
      <c r="I51" s="13">
        <v>4921.6000000000004</v>
      </c>
      <c r="J51" s="13">
        <v>5000</v>
      </c>
    </row>
    <row r="52" spans="1:10" ht="17.100000000000001" customHeight="1">
      <c r="A52" s="19" t="s">
        <v>6</v>
      </c>
      <c r="B52" s="19" t="s">
        <v>16</v>
      </c>
      <c r="C52" s="19">
        <v>4</v>
      </c>
      <c r="D52" s="19" t="s">
        <v>33</v>
      </c>
      <c r="E52" s="19" t="s">
        <v>86</v>
      </c>
      <c r="F52" s="19" t="s">
        <v>179</v>
      </c>
      <c r="G52" s="2" t="s">
        <v>263</v>
      </c>
      <c r="H52" s="13">
        <v>5000</v>
      </c>
      <c r="I52" s="13">
        <v>4983.26</v>
      </c>
      <c r="J52" s="13">
        <v>5000</v>
      </c>
    </row>
    <row r="53" spans="1:10" ht="17.100000000000001" customHeight="1">
      <c r="A53" s="19" t="s">
        <v>6</v>
      </c>
      <c r="B53" s="19" t="s">
        <v>17</v>
      </c>
      <c r="C53" s="19">
        <v>4</v>
      </c>
      <c r="D53" s="19" t="s">
        <v>33</v>
      </c>
      <c r="E53" s="19" t="s">
        <v>86</v>
      </c>
      <c r="F53" s="19" t="s">
        <v>179</v>
      </c>
      <c r="G53" s="2" t="s">
        <v>263</v>
      </c>
      <c r="H53" s="13">
        <v>5000</v>
      </c>
      <c r="I53" s="13">
        <v>4171.8999999999996</v>
      </c>
      <c r="J53" s="13">
        <v>5000</v>
      </c>
    </row>
    <row r="54" spans="1:10" ht="17.100000000000001" customHeight="1">
      <c r="A54" s="19" t="s">
        <v>6</v>
      </c>
      <c r="B54" s="19" t="s">
        <v>18</v>
      </c>
      <c r="C54" s="19">
        <v>4</v>
      </c>
      <c r="D54" s="19" t="s">
        <v>33</v>
      </c>
      <c r="E54" s="19" t="s">
        <v>86</v>
      </c>
      <c r="F54" s="19" t="s">
        <v>179</v>
      </c>
      <c r="G54" s="2" t="s">
        <v>263</v>
      </c>
      <c r="H54" s="13">
        <v>5000</v>
      </c>
      <c r="I54" s="13">
        <v>4996.3100000000004</v>
      </c>
      <c r="J54" s="13">
        <v>5000</v>
      </c>
    </row>
    <row r="55" spans="1:10" ht="17.100000000000001" customHeight="1">
      <c r="A55" s="19" t="s">
        <v>6</v>
      </c>
      <c r="B55" s="19" t="s">
        <v>19</v>
      </c>
      <c r="C55" s="19">
        <v>4</v>
      </c>
      <c r="D55" s="19" t="s">
        <v>33</v>
      </c>
      <c r="E55" s="19" t="s">
        <v>86</v>
      </c>
      <c r="F55" s="19" t="s">
        <v>179</v>
      </c>
      <c r="G55" s="2" t="s">
        <v>263</v>
      </c>
      <c r="H55" s="13">
        <v>5000</v>
      </c>
      <c r="I55" s="13">
        <v>2500</v>
      </c>
      <c r="J55" s="13">
        <v>5000</v>
      </c>
    </row>
    <row r="56" spans="1:10" ht="17.100000000000001" customHeight="1">
      <c r="A56" s="19" t="s">
        <v>6</v>
      </c>
      <c r="B56" s="19" t="s">
        <v>20</v>
      </c>
      <c r="C56" s="19">
        <v>4</v>
      </c>
      <c r="D56" s="19" t="s">
        <v>33</v>
      </c>
      <c r="E56" s="19" t="s">
        <v>86</v>
      </c>
      <c r="F56" s="19" t="s">
        <v>179</v>
      </c>
      <c r="G56" s="2" t="s">
        <v>263</v>
      </c>
      <c r="H56" s="13">
        <v>5000</v>
      </c>
      <c r="I56" s="13">
        <v>2500</v>
      </c>
      <c r="J56" s="13">
        <v>5000</v>
      </c>
    </row>
    <row r="57" spans="1:10" ht="17.100000000000001" customHeight="1">
      <c r="A57" s="19" t="s">
        <v>6</v>
      </c>
      <c r="B57" s="19" t="s">
        <v>21</v>
      </c>
      <c r="C57" s="19">
        <v>4</v>
      </c>
      <c r="D57" s="19" t="s">
        <v>33</v>
      </c>
      <c r="E57" s="19" t="s">
        <v>86</v>
      </c>
      <c r="F57" s="19" t="s">
        <v>179</v>
      </c>
      <c r="G57" s="2" t="s">
        <v>263</v>
      </c>
      <c r="H57" s="13">
        <v>0</v>
      </c>
      <c r="I57" s="13">
        <v>2733.14</v>
      </c>
      <c r="J57" s="13">
        <v>0</v>
      </c>
    </row>
    <row r="58" spans="1:10" ht="17.100000000000001" customHeight="1">
      <c r="A58" s="19" t="s">
        <v>6</v>
      </c>
      <c r="B58" s="22" t="s">
        <v>20</v>
      </c>
      <c r="C58" s="22">
        <v>4</v>
      </c>
      <c r="D58" s="22" t="s">
        <v>33</v>
      </c>
      <c r="E58" s="22" t="s">
        <v>86</v>
      </c>
      <c r="F58" s="22" t="s">
        <v>180</v>
      </c>
      <c r="G58" s="8" t="s">
        <v>264</v>
      </c>
      <c r="H58" s="13">
        <v>7500</v>
      </c>
      <c r="I58" s="8">
        <v>0</v>
      </c>
      <c r="J58" s="13">
        <v>7500</v>
      </c>
    </row>
    <row r="59" spans="1:10" ht="17.100000000000001" customHeight="1">
      <c r="A59" s="21" t="s">
        <v>7</v>
      </c>
      <c r="B59" s="21" t="s">
        <v>13</v>
      </c>
      <c r="C59" s="21">
        <v>4</v>
      </c>
      <c r="D59" s="21" t="s">
        <v>34</v>
      </c>
      <c r="E59" s="21" t="s">
        <v>85</v>
      </c>
      <c r="F59" s="21" t="s">
        <v>13</v>
      </c>
      <c r="G59" s="9" t="s">
        <v>265</v>
      </c>
      <c r="H59" s="10">
        <f>SUM(H60:H65)</f>
        <v>738166</v>
      </c>
      <c r="I59" s="10">
        <f>SUM(I60:I65)</f>
        <v>537592.15865488967</v>
      </c>
      <c r="J59" s="10">
        <f>SUM(J60:J65)</f>
        <v>728196</v>
      </c>
    </row>
    <row r="60" spans="1:10" ht="17.100000000000001" customHeight="1">
      <c r="A60" s="21" t="s">
        <v>7</v>
      </c>
      <c r="B60" s="21" t="s">
        <v>23</v>
      </c>
      <c r="C60" s="21">
        <v>4</v>
      </c>
      <c r="D60" s="21" t="s">
        <v>34</v>
      </c>
      <c r="E60" s="21" t="s">
        <v>86</v>
      </c>
      <c r="F60" s="21" t="s">
        <v>164</v>
      </c>
      <c r="G60" s="6" t="s">
        <v>266</v>
      </c>
      <c r="H60" s="15">
        <v>166020</v>
      </c>
      <c r="I60" s="15">
        <v>164624.12039619911</v>
      </c>
      <c r="J60" s="15">
        <v>171703</v>
      </c>
    </row>
    <row r="61" spans="1:10" ht="17.100000000000001" customHeight="1">
      <c r="A61" s="19" t="s">
        <v>7</v>
      </c>
      <c r="B61" s="19" t="s">
        <v>23</v>
      </c>
      <c r="C61" s="19">
        <v>4</v>
      </c>
      <c r="D61" s="19" t="s">
        <v>34</v>
      </c>
      <c r="E61" s="19" t="s">
        <v>86</v>
      </c>
      <c r="F61" s="19" t="s">
        <v>181</v>
      </c>
      <c r="G61" s="2" t="s">
        <v>267</v>
      </c>
      <c r="H61" s="13">
        <v>166574</v>
      </c>
      <c r="I61" s="13">
        <v>154954.33577538677</v>
      </c>
      <c r="J61" s="13">
        <v>161717</v>
      </c>
    </row>
    <row r="62" spans="1:10" ht="17.100000000000001" customHeight="1">
      <c r="A62" s="19" t="s">
        <v>7</v>
      </c>
      <c r="B62" s="19" t="s">
        <v>23</v>
      </c>
      <c r="C62" s="19">
        <v>4</v>
      </c>
      <c r="D62" s="19" t="s">
        <v>34</v>
      </c>
      <c r="E62" s="19" t="s">
        <v>86</v>
      </c>
      <c r="F62" s="19" t="s">
        <v>175</v>
      </c>
      <c r="G62" s="2" t="s">
        <v>268</v>
      </c>
      <c r="H62" s="13">
        <v>22500</v>
      </c>
      <c r="I62" s="13">
        <v>17008.05225312171</v>
      </c>
      <c r="J62" s="13">
        <v>22500</v>
      </c>
    </row>
    <row r="63" spans="1:10" ht="17.100000000000001" customHeight="1">
      <c r="A63" s="19" t="s">
        <v>7</v>
      </c>
      <c r="B63" s="19" t="s">
        <v>20</v>
      </c>
      <c r="C63" s="19">
        <v>4</v>
      </c>
      <c r="D63" s="19" t="s">
        <v>34</v>
      </c>
      <c r="E63" s="19" t="s">
        <v>86</v>
      </c>
      <c r="F63" s="19" t="s">
        <v>171</v>
      </c>
      <c r="G63" s="2" t="s">
        <v>269</v>
      </c>
      <c r="H63" s="13">
        <v>45000</v>
      </c>
      <c r="I63" s="13">
        <v>3150</v>
      </c>
      <c r="J63" s="13">
        <v>5000</v>
      </c>
    </row>
    <row r="64" spans="1:10" ht="17.100000000000001" customHeight="1">
      <c r="A64" s="19" t="s">
        <v>7</v>
      </c>
      <c r="B64" s="19" t="s">
        <v>23</v>
      </c>
      <c r="C64" s="19">
        <v>4</v>
      </c>
      <c r="D64" s="19" t="s">
        <v>34</v>
      </c>
      <c r="E64" s="19" t="s">
        <v>86</v>
      </c>
      <c r="F64" s="19" t="s">
        <v>182</v>
      </c>
      <c r="G64" s="2" t="s">
        <v>270</v>
      </c>
      <c r="H64" s="13">
        <v>141626</v>
      </c>
      <c r="I64" s="13">
        <v>0</v>
      </c>
      <c r="J64" s="13">
        <v>160913</v>
      </c>
    </row>
    <row r="65" spans="1:10" ht="17.100000000000001" customHeight="1">
      <c r="A65" s="22" t="s">
        <v>7</v>
      </c>
      <c r="B65" s="22" t="s">
        <v>20</v>
      </c>
      <c r="C65" s="22">
        <v>4</v>
      </c>
      <c r="D65" s="22" t="s">
        <v>35</v>
      </c>
      <c r="E65" s="22" t="s">
        <v>86</v>
      </c>
      <c r="F65" s="22" t="s">
        <v>165</v>
      </c>
      <c r="G65" s="8" t="s">
        <v>271</v>
      </c>
      <c r="H65" s="8">
        <v>196446</v>
      </c>
      <c r="I65" s="8">
        <v>197855.65023018213</v>
      </c>
      <c r="J65" s="8">
        <v>206363</v>
      </c>
    </row>
    <row r="66" spans="1:10" ht="17.100000000000001" customHeight="1">
      <c r="A66" s="21" t="s">
        <v>5</v>
      </c>
      <c r="B66" s="21" t="s">
        <v>13</v>
      </c>
      <c r="C66" s="21">
        <v>4</v>
      </c>
      <c r="D66" s="21" t="s">
        <v>36</v>
      </c>
      <c r="E66" s="21" t="s">
        <v>85</v>
      </c>
      <c r="F66" s="21" t="s">
        <v>13</v>
      </c>
      <c r="G66" s="9" t="s">
        <v>272</v>
      </c>
      <c r="H66" s="10">
        <f>SUM(H67:H89)</f>
        <v>2388213</v>
      </c>
      <c r="I66" s="10">
        <f>SUM(I67:I89)</f>
        <v>2862323.1900000004</v>
      </c>
      <c r="J66" s="10">
        <f>SUM(J67:J89)</f>
        <v>3057407</v>
      </c>
    </row>
    <row r="67" spans="1:10" ht="17.100000000000001" customHeight="1">
      <c r="A67" s="21" t="s">
        <v>5</v>
      </c>
      <c r="B67" s="21" t="s">
        <v>14</v>
      </c>
      <c r="C67" s="21">
        <v>4</v>
      </c>
      <c r="D67" s="21" t="s">
        <v>36</v>
      </c>
      <c r="E67" s="21" t="s">
        <v>86</v>
      </c>
      <c r="F67" s="21" t="s">
        <v>183</v>
      </c>
      <c r="G67" s="6" t="s">
        <v>248</v>
      </c>
      <c r="H67" s="15">
        <v>145664</v>
      </c>
      <c r="I67" s="15">
        <v>301708</v>
      </c>
      <c r="J67" s="15">
        <v>155221</v>
      </c>
    </row>
    <row r="68" spans="1:10" ht="17.100000000000001" customHeight="1">
      <c r="A68" s="19" t="s">
        <v>5</v>
      </c>
      <c r="B68" s="19" t="s">
        <v>16</v>
      </c>
      <c r="C68" s="19">
        <v>4</v>
      </c>
      <c r="D68" s="19" t="s">
        <v>36</v>
      </c>
      <c r="E68" s="19" t="s">
        <v>86</v>
      </c>
      <c r="F68" s="19" t="s">
        <v>183</v>
      </c>
      <c r="G68" s="2" t="s">
        <v>248</v>
      </c>
      <c r="H68" s="13">
        <v>106949</v>
      </c>
      <c r="I68" s="13">
        <v>106949</v>
      </c>
      <c r="J68" s="13">
        <v>134266</v>
      </c>
    </row>
    <row r="69" spans="1:10" ht="17.100000000000001" customHeight="1">
      <c r="A69" s="19" t="s">
        <v>5</v>
      </c>
      <c r="B69" s="19" t="s">
        <v>19</v>
      </c>
      <c r="C69" s="19">
        <v>4</v>
      </c>
      <c r="D69" s="19" t="s">
        <v>36</v>
      </c>
      <c r="E69" s="19" t="s">
        <v>86</v>
      </c>
      <c r="F69" s="19" t="s">
        <v>183</v>
      </c>
      <c r="G69" s="2" t="s">
        <v>248</v>
      </c>
      <c r="H69" s="13">
        <v>110068</v>
      </c>
      <c r="I69" s="13">
        <v>110068</v>
      </c>
      <c r="J69" s="13">
        <v>115391</v>
      </c>
    </row>
    <row r="70" spans="1:10" ht="17.100000000000001" customHeight="1">
      <c r="A70" s="19" t="s">
        <v>5</v>
      </c>
      <c r="B70" s="19" t="s">
        <v>24</v>
      </c>
      <c r="C70" s="19">
        <v>4</v>
      </c>
      <c r="D70" s="19" t="s">
        <v>36</v>
      </c>
      <c r="E70" s="19" t="s">
        <v>86</v>
      </c>
      <c r="F70" s="19" t="s">
        <v>183</v>
      </c>
      <c r="G70" s="2" t="s">
        <v>248</v>
      </c>
      <c r="H70" s="13">
        <v>0</v>
      </c>
      <c r="I70" s="13">
        <v>0</v>
      </c>
      <c r="J70" s="13">
        <v>72098</v>
      </c>
    </row>
    <row r="71" spans="1:10" ht="17.100000000000001" customHeight="1">
      <c r="A71" s="19" t="s">
        <v>5</v>
      </c>
      <c r="B71" s="19" t="s">
        <v>21</v>
      </c>
      <c r="C71" s="19">
        <v>4</v>
      </c>
      <c r="D71" s="19" t="s">
        <v>36</v>
      </c>
      <c r="E71" s="19" t="s">
        <v>86</v>
      </c>
      <c r="F71" s="19" t="s">
        <v>183</v>
      </c>
      <c r="G71" s="2" t="s">
        <v>248</v>
      </c>
      <c r="H71" s="13">
        <v>171485</v>
      </c>
      <c r="I71" s="13">
        <v>171485</v>
      </c>
      <c r="J71" s="13">
        <v>163016</v>
      </c>
    </row>
    <row r="72" spans="1:10" ht="17.100000000000001" customHeight="1">
      <c r="A72" s="19" t="s">
        <v>5</v>
      </c>
      <c r="B72" s="19" t="s">
        <v>21</v>
      </c>
      <c r="C72" s="19">
        <v>4</v>
      </c>
      <c r="D72" s="19" t="s">
        <v>36</v>
      </c>
      <c r="E72" s="19" t="s">
        <v>86</v>
      </c>
      <c r="F72" s="19" t="s">
        <v>164</v>
      </c>
      <c r="G72" s="2" t="s">
        <v>273</v>
      </c>
      <c r="H72" s="13">
        <v>4800</v>
      </c>
      <c r="I72" s="13">
        <v>4800</v>
      </c>
      <c r="J72" s="13">
        <v>5800</v>
      </c>
    </row>
    <row r="73" spans="1:10" ht="17.100000000000001" customHeight="1">
      <c r="A73" s="19" t="s">
        <v>5</v>
      </c>
      <c r="B73" s="19" t="s">
        <v>18</v>
      </c>
      <c r="C73" s="19">
        <v>4</v>
      </c>
      <c r="D73" s="19" t="s">
        <v>36</v>
      </c>
      <c r="E73" s="19" t="s">
        <v>86</v>
      </c>
      <c r="F73" s="19" t="s">
        <v>165</v>
      </c>
      <c r="G73" s="2" t="s">
        <v>248</v>
      </c>
      <c r="H73" s="13">
        <v>193551</v>
      </c>
      <c r="I73" s="13">
        <v>193551</v>
      </c>
      <c r="J73" s="13">
        <v>199460</v>
      </c>
    </row>
    <row r="74" spans="1:10" ht="17.100000000000001" customHeight="1">
      <c r="A74" s="19" t="s">
        <v>5</v>
      </c>
      <c r="B74" s="19" t="s">
        <v>20</v>
      </c>
      <c r="C74" s="19">
        <v>4</v>
      </c>
      <c r="D74" s="19" t="s">
        <v>36</v>
      </c>
      <c r="E74" s="19" t="s">
        <v>86</v>
      </c>
      <c r="F74" s="19" t="s">
        <v>165</v>
      </c>
      <c r="G74" s="2" t="s">
        <v>248</v>
      </c>
      <c r="H74" s="13">
        <v>321541</v>
      </c>
      <c r="I74" s="13">
        <v>321541</v>
      </c>
      <c r="J74" s="13">
        <v>332577</v>
      </c>
    </row>
    <row r="75" spans="1:10" ht="17.100000000000001" customHeight="1">
      <c r="A75" s="19" t="s">
        <v>5</v>
      </c>
      <c r="B75" s="19" t="s">
        <v>14</v>
      </c>
      <c r="C75" s="19">
        <v>4</v>
      </c>
      <c r="D75" s="19" t="s">
        <v>36</v>
      </c>
      <c r="E75" s="19" t="s">
        <v>86</v>
      </c>
      <c r="F75" s="19" t="s">
        <v>184</v>
      </c>
      <c r="G75" s="2" t="s">
        <v>274</v>
      </c>
      <c r="H75" s="13">
        <v>48374</v>
      </c>
      <c r="I75" s="13">
        <v>48374</v>
      </c>
      <c r="J75" s="13">
        <v>41134</v>
      </c>
    </row>
    <row r="76" spans="1:10" ht="17.100000000000001" customHeight="1">
      <c r="A76" s="19" t="s">
        <v>5</v>
      </c>
      <c r="B76" s="19" t="s">
        <v>15</v>
      </c>
      <c r="C76" s="19">
        <v>4</v>
      </c>
      <c r="D76" s="19" t="s">
        <v>36</v>
      </c>
      <c r="E76" s="19" t="s">
        <v>86</v>
      </c>
      <c r="F76" s="19" t="s">
        <v>184</v>
      </c>
      <c r="G76" s="2" t="s">
        <v>274</v>
      </c>
      <c r="H76" s="13">
        <v>50639</v>
      </c>
      <c r="I76" s="13">
        <v>50639</v>
      </c>
      <c r="J76" s="13">
        <v>70743</v>
      </c>
    </row>
    <row r="77" spans="1:10" ht="17.100000000000001" customHeight="1">
      <c r="A77" s="19" t="s">
        <v>5</v>
      </c>
      <c r="B77" s="19" t="s">
        <v>16</v>
      </c>
      <c r="C77" s="19">
        <v>4</v>
      </c>
      <c r="D77" s="19" t="s">
        <v>36</v>
      </c>
      <c r="E77" s="19" t="s">
        <v>86</v>
      </c>
      <c r="F77" s="19" t="s">
        <v>184</v>
      </c>
      <c r="G77" s="2" t="s">
        <v>274</v>
      </c>
      <c r="H77" s="13">
        <v>57501</v>
      </c>
      <c r="I77" s="13">
        <v>57501</v>
      </c>
      <c r="J77" s="13">
        <v>53979</v>
      </c>
    </row>
    <row r="78" spans="1:10" ht="17.100000000000001" customHeight="1">
      <c r="A78" s="19" t="s">
        <v>5</v>
      </c>
      <c r="B78" s="19" t="s">
        <v>25</v>
      </c>
      <c r="C78" s="19">
        <v>4</v>
      </c>
      <c r="D78" s="19" t="s">
        <v>36</v>
      </c>
      <c r="E78" s="19" t="s">
        <v>86</v>
      </c>
      <c r="F78" s="19" t="s">
        <v>184</v>
      </c>
      <c r="G78" s="2" t="s">
        <v>274</v>
      </c>
      <c r="H78" s="13">
        <v>0</v>
      </c>
      <c r="I78" s="13">
        <v>130522</v>
      </c>
      <c r="J78" s="13">
        <v>0</v>
      </c>
    </row>
    <row r="79" spans="1:10" ht="17.100000000000001" customHeight="1">
      <c r="A79" s="19" t="s">
        <v>5</v>
      </c>
      <c r="B79" s="19" t="s">
        <v>19</v>
      </c>
      <c r="C79" s="19">
        <v>4</v>
      </c>
      <c r="D79" s="19" t="s">
        <v>36</v>
      </c>
      <c r="E79" s="19" t="s">
        <v>86</v>
      </c>
      <c r="F79" s="19" t="s">
        <v>184</v>
      </c>
      <c r="G79" s="2" t="s">
        <v>274</v>
      </c>
      <c r="H79" s="13">
        <v>64426</v>
      </c>
      <c r="I79" s="13">
        <v>64426</v>
      </c>
      <c r="J79" s="13">
        <v>51441</v>
      </c>
    </row>
    <row r="80" spans="1:10" ht="17.100000000000001" customHeight="1">
      <c r="A80" s="19" t="s">
        <v>5</v>
      </c>
      <c r="B80" s="19" t="s">
        <v>20</v>
      </c>
      <c r="C80" s="19">
        <v>4</v>
      </c>
      <c r="D80" s="19" t="s">
        <v>36</v>
      </c>
      <c r="E80" s="19" t="s">
        <v>86</v>
      </c>
      <c r="F80" s="19" t="s">
        <v>184</v>
      </c>
      <c r="G80" s="2" t="s">
        <v>274</v>
      </c>
      <c r="H80" s="13">
        <v>6555</v>
      </c>
      <c r="I80" s="13">
        <v>6555</v>
      </c>
      <c r="J80" s="13">
        <v>9756</v>
      </c>
    </row>
    <row r="81" spans="1:10" ht="17.100000000000001" customHeight="1">
      <c r="A81" s="19" t="s">
        <v>5</v>
      </c>
      <c r="B81" s="19" t="s">
        <v>24</v>
      </c>
      <c r="C81" s="19">
        <v>4</v>
      </c>
      <c r="D81" s="19" t="s">
        <v>36</v>
      </c>
      <c r="E81" s="19" t="s">
        <v>86</v>
      </c>
      <c r="F81" s="19" t="s">
        <v>184</v>
      </c>
      <c r="G81" s="2" t="s">
        <v>274</v>
      </c>
      <c r="H81" s="13">
        <v>10000</v>
      </c>
      <c r="I81" s="13">
        <v>10000</v>
      </c>
      <c r="J81" s="13">
        <v>20000</v>
      </c>
    </row>
    <row r="82" spans="1:10" ht="17.100000000000001" customHeight="1">
      <c r="A82" s="19" t="s">
        <v>5</v>
      </c>
      <c r="B82" s="19" t="s">
        <v>21</v>
      </c>
      <c r="C82" s="19">
        <v>4</v>
      </c>
      <c r="D82" s="19" t="s">
        <v>36</v>
      </c>
      <c r="E82" s="19" t="s">
        <v>86</v>
      </c>
      <c r="F82" s="19" t="s">
        <v>184</v>
      </c>
      <c r="G82" s="2" t="s">
        <v>274</v>
      </c>
      <c r="H82" s="13">
        <v>9453</v>
      </c>
      <c r="I82" s="13">
        <v>9453</v>
      </c>
      <c r="J82" s="13">
        <v>0</v>
      </c>
    </row>
    <row r="83" spans="1:10" ht="17.100000000000001" customHeight="1">
      <c r="A83" s="19" t="s">
        <v>5</v>
      </c>
      <c r="B83" s="19" t="s">
        <v>21</v>
      </c>
      <c r="C83" s="19">
        <v>4</v>
      </c>
      <c r="D83" s="19" t="s">
        <v>36</v>
      </c>
      <c r="E83" s="19" t="s">
        <v>86</v>
      </c>
      <c r="F83" s="19" t="s">
        <v>185</v>
      </c>
      <c r="G83" s="2" t="s">
        <v>267</v>
      </c>
      <c r="H83" s="13">
        <v>974429</v>
      </c>
      <c r="I83" s="13">
        <v>1233731.2400000002</v>
      </c>
      <c r="J83" s="13">
        <v>1510247</v>
      </c>
    </row>
    <row r="84" spans="1:10" ht="17.100000000000001" customHeight="1">
      <c r="A84" s="19" t="s">
        <v>5</v>
      </c>
      <c r="B84" s="19" t="s">
        <v>21</v>
      </c>
      <c r="C84" s="19">
        <v>4</v>
      </c>
      <c r="D84" s="19" t="s">
        <v>36</v>
      </c>
      <c r="E84" s="19" t="s">
        <v>86</v>
      </c>
      <c r="F84" s="19" t="s">
        <v>168</v>
      </c>
      <c r="G84" s="2" t="s">
        <v>268</v>
      </c>
      <c r="H84" s="13">
        <v>103978</v>
      </c>
      <c r="I84" s="13">
        <v>20415.5</v>
      </c>
      <c r="J84" s="13">
        <v>113500</v>
      </c>
    </row>
    <row r="85" spans="1:10" ht="17.100000000000001" customHeight="1">
      <c r="A85" s="19" t="s">
        <v>5</v>
      </c>
      <c r="B85" s="19" t="s">
        <v>21</v>
      </c>
      <c r="C85" s="19">
        <v>4</v>
      </c>
      <c r="D85" s="19" t="s">
        <v>36</v>
      </c>
      <c r="E85" s="19" t="s">
        <v>86</v>
      </c>
      <c r="F85" s="19" t="s">
        <v>170</v>
      </c>
      <c r="G85" s="2" t="s">
        <v>275</v>
      </c>
      <c r="H85" s="13">
        <v>0</v>
      </c>
      <c r="I85" s="13">
        <v>1784.68</v>
      </c>
      <c r="J85" s="13">
        <v>500</v>
      </c>
    </row>
    <row r="86" spans="1:10" ht="17.100000000000001" customHeight="1">
      <c r="A86" s="19" t="s">
        <v>5</v>
      </c>
      <c r="B86" s="19" t="s">
        <v>21</v>
      </c>
      <c r="C86" s="19">
        <v>4</v>
      </c>
      <c r="D86" s="19" t="s">
        <v>36</v>
      </c>
      <c r="E86" s="19" t="s">
        <v>86</v>
      </c>
      <c r="F86" s="19" t="s">
        <v>171</v>
      </c>
      <c r="G86" s="2" t="s">
        <v>269</v>
      </c>
      <c r="H86" s="13">
        <v>3500</v>
      </c>
      <c r="I86" s="13">
        <v>18057.900000000001</v>
      </c>
      <c r="J86" s="13">
        <v>7978</v>
      </c>
    </row>
    <row r="87" spans="1:10" ht="17.100000000000001" customHeight="1">
      <c r="A87" s="19" t="s">
        <v>5</v>
      </c>
      <c r="B87" s="19" t="s">
        <v>21</v>
      </c>
      <c r="C87" s="19">
        <v>4</v>
      </c>
      <c r="D87" s="19" t="s">
        <v>36</v>
      </c>
      <c r="E87" s="19" t="s">
        <v>86</v>
      </c>
      <c r="F87" s="19" t="s">
        <v>179</v>
      </c>
      <c r="G87" s="2" t="s">
        <v>276</v>
      </c>
      <c r="H87" s="13">
        <v>0</v>
      </c>
      <c r="I87" s="13">
        <v>761.87</v>
      </c>
      <c r="J87" s="13">
        <v>0</v>
      </c>
    </row>
    <row r="88" spans="1:10" ht="17.100000000000001" customHeight="1">
      <c r="A88" s="19" t="s">
        <v>6</v>
      </c>
      <c r="B88" s="19" t="s">
        <v>21</v>
      </c>
      <c r="C88" s="19">
        <v>4</v>
      </c>
      <c r="D88" s="19" t="s">
        <v>36</v>
      </c>
      <c r="E88" s="19" t="s">
        <v>86</v>
      </c>
      <c r="F88" s="19" t="s">
        <v>179</v>
      </c>
      <c r="G88" s="2" t="s">
        <v>276</v>
      </c>
      <c r="H88" s="13">
        <v>5000</v>
      </c>
      <c r="I88" s="13">
        <v>0</v>
      </c>
      <c r="J88" s="13">
        <v>0</v>
      </c>
    </row>
    <row r="89" spans="1:10" ht="17.100000000000001" customHeight="1">
      <c r="A89" s="22" t="s">
        <v>5</v>
      </c>
      <c r="B89" s="22" t="s">
        <v>21</v>
      </c>
      <c r="C89" s="22">
        <v>4</v>
      </c>
      <c r="D89" s="22" t="s">
        <v>36</v>
      </c>
      <c r="E89" s="22" t="s">
        <v>86</v>
      </c>
      <c r="F89" s="22" t="s">
        <v>186</v>
      </c>
      <c r="G89" s="8" t="s">
        <v>277</v>
      </c>
      <c r="H89" s="8">
        <v>300</v>
      </c>
      <c r="I89" s="8">
        <v>0</v>
      </c>
      <c r="J89" s="8">
        <v>300</v>
      </c>
    </row>
    <row r="90" spans="1:10" ht="17.100000000000001" customHeight="1">
      <c r="A90" s="21" t="s">
        <v>7</v>
      </c>
      <c r="B90" s="21" t="s">
        <v>13</v>
      </c>
      <c r="C90" s="21">
        <v>4</v>
      </c>
      <c r="D90" s="21" t="s">
        <v>37</v>
      </c>
      <c r="E90" s="21" t="s">
        <v>85</v>
      </c>
      <c r="F90" s="21" t="s">
        <v>13</v>
      </c>
      <c r="G90" s="9" t="s">
        <v>278</v>
      </c>
      <c r="H90" s="10">
        <f>SUM(H91:H97)</f>
        <v>503373</v>
      </c>
      <c r="I90" s="10">
        <f>SUM(I91:I97)</f>
        <v>496040.40002041357</v>
      </c>
      <c r="J90" s="10">
        <f>SUM(J91:J97)</f>
        <v>519687</v>
      </c>
    </row>
    <row r="91" spans="1:10" ht="17.100000000000001" customHeight="1">
      <c r="A91" s="21" t="s">
        <v>7</v>
      </c>
      <c r="B91" s="21" t="s">
        <v>25</v>
      </c>
      <c r="C91" s="21">
        <v>4</v>
      </c>
      <c r="D91" s="21" t="s">
        <v>37</v>
      </c>
      <c r="E91" s="21" t="s">
        <v>89</v>
      </c>
      <c r="F91" s="21" t="s">
        <v>183</v>
      </c>
      <c r="G91" s="6" t="s">
        <v>248</v>
      </c>
      <c r="H91" s="15">
        <v>264984</v>
      </c>
      <c r="I91" s="15">
        <v>183505.64433800889</v>
      </c>
      <c r="J91" s="15">
        <v>267880</v>
      </c>
    </row>
    <row r="92" spans="1:10" ht="17.100000000000001" customHeight="1">
      <c r="A92" s="19" t="s">
        <v>7</v>
      </c>
      <c r="B92" s="19" t="s">
        <v>25</v>
      </c>
      <c r="C92" s="19">
        <v>4</v>
      </c>
      <c r="D92" s="19" t="s">
        <v>37</v>
      </c>
      <c r="E92" s="19" t="s">
        <v>89</v>
      </c>
      <c r="F92" s="19" t="s">
        <v>184</v>
      </c>
      <c r="G92" s="2" t="s">
        <v>274</v>
      </c>
      <c r="H92" s="13">
        <v>125987</v>
      </c>
      <c r="I92" s="13">
        <v>149721.91817793922</v>
      </c>
      <c r="J92" s="13">
        <v>125715</v>
      </c>
    </row>
    <row r="93" spans="1:10" ht="17.100000000000001" customHeight="1">
      <c r="A93" s="19" t="s">
        <v>7</v>
      </c>
      <c r="B93" s="19" t="s">
        <v>21</v>
      </c>
      <c r="C93" s="19">
        <v>4</v>
      </c>
      <c r="D93" s="19" t="s">
        <v>37</v>
      </c>
      <c r="E93" s="19" t="s">
        <v>89</v>
      </c>
      <c r="F93" s="19" t="s">
        <v>168</v>
      </c>
      <c r="G93" s="2" t="s">
        <v>268</v>
      </c>
      <c r="H93" s="13">
        <v>30000</v>
      </c>
      <c r="I93" s="13">
        <v>1500</v>
      </c>
      <c r="J93" s="13">
        <v>0</v>
      </c>
    </row>
    <row r="94" spans="1:10" ht="17.100000000000001" customHeight="1">
      <c r="A94" s="19" t="s">
        <v>7</v>
      </c>
      <c r="B94" s="19" t="s">
        <v>21</v>
      </c>
      <c r="C94" s="19">
        <v>4</v>
      </c>
      <c r="D94" s="19" t="s">
        <v>37</v>
      </c>
      <c r="E94" s="19" t="s">
        <v>89</v>
      </c>
      <c r="F94" s="19" t="s">
        <v>187</v>
      </c>
      <c r="G94" s="2" t="s">
        <v>275</v>
      </c>
      <c r="H94" s="13">
        <v>522</v>
      </c>
      <c r="I94" s="13">
        <v>0</v>
      </c>
      <c r="J94" s="13">
        <v>0</v>
      </c>
    </row>
    <row r="95" spans="1:10" ht="17.100000000000001" customHeight="1">
      <c r="A95" s="19" t="s">
        <v>7</v>
      </c>
      <c r="B95" s="19" t="s">
        <v>21</v>
      </c>
      <c r="C95" s="19">
        <v>4</v>
      </c>
      <c r="D95" s="19" t="s">
        <v>37</v>
      </c>
      <c r="E95" s="19" t="s">
        <v>89</v>
      </c>
      <c r="F95" s="19" t="s">
        <v>171</v>
      </c>
      <c r="G95" s="2" t="s">
        <v>269</v>
      </c>
      <c r="H95" s="13">
        <v>7000</v>
      </c>
      <c r="I95" s="13">
        <v>5400</v>
      </c>
      <c r="J95" s="13">
        <v>4800</v>
      </c>
    </row>
    <row r="96" spans="1:10" ht="17.100000000000001" customHeight="1">
      <c r="A96" s="19" t="s">
        <v>7</v>
      </c>
      <c r="B96" s="19" t="s">
        <v>21</v>
      </c>
      <c r="C96" s="19">
        <v>4</v>
      </c>
      <c r="D96" s="19" t="s">
        <v>37</v>
      </c>
      <c r="E96" s="19" t="s">
        <v>89</v>
      </c>
      <c r="F96" s="19" t="s">
        <v>179</v>
      </c>
      <c r="G96" s="2" t="s">
        <v>276</v>
      </c>
      <c r="H96" s="13">
        <v>5000</v>
      </c>
      <c r="I96" s="13">
        <v>2073</v>
      </c>
      <c r="J96" s="13">
        <v>5522</v>
      </c>
    </row>
    <row r="97" spans="1:10" ht="17.100000000000001" customHeight="1">
      <c r="A97" s="22" t="s">
        <v>7</v>
      </c>
      <c r="B97" s="22" t="s">
        <v>21</v>
      </c>
      <c r="C97" s="22">
        <v>4</v>
      </c>
      <c r="D97" s="22" t="s">
        <v>37</v>
      </c>
      <c r="E97" s="22" t="s">
        <v>89</v>
      </c>
      <c r="F97" s="22" t="s">
        <v>185</v>
      </c>
      <c r="G97" s="8" t="s">
        <v>267</v>
      </c>
      <c r="H97" s="8">
        <v>69880</v>
      </c>
      <c r="I97" s="8">
        <v>153839.83750446548</v>
      </c>
      <c r="J97" s="8">
        <v>115770</v>
      </c>
    </row>
    <row r="98" spans="1:10" ht="17.100000000000001" customHeight="1">
      <c r="A98" s="21" t="s">
        <v>5</v>
      </c>
      <c r="B98" s="21" t="s">
        <v>13</v>
      </c>
      <c r="C98" s="21">
        <v>4</v>
      </c>
      <c r="D98" s="21" t="s">
        <v>38</v>
      </c>
      <c r="E98" s="21" t="s">
        <v>85</v>
      </c>
      <c r="F98" s="21" t="s">
        <v>13</v>
      </c>
      <c r="G98" s="9" t="s">
        <v>279</v>
      </c>
      <c r="H98" s="10">
        <f>H99+H100</f>
        <v>23250</v>
      </c>
      <c r="I98" s="10">
        <f>I99+I100</f>
        <v>24706.14</v>
      </c>
      <c r="J98" s="10">
        <f>J99+J100</f>
        <v>24750</v>
      </c>
    </row>
    <row r="99" spans="1:10" ht="17.100000000000001" customHeight="1">
      <c r="A99" s="21" t="s">
        <v>5</v>
      </c>
      <c r="B99" s="21" t="s">
        <v>26</v>
      </c>
      <c r="C99" s="21">
        <v>4</v>
      </c>
      <c r="D99" s="21" t="s">
        <v>38</v>
      </c>
      <c r="E99" s="21" t="s">
        <v>86</v>
      </c>
      <c r="F99" s="21" t="s">
        <v>183</v>
      </c>
      <c r="G99" s="6" t="s">
        <v>248</v>
      </c>
      <c r="H99" s="15">
        <v>22500</v>
      </c>
      <c r="I99" s="15">
        <v>23129.01</v>
      </c>
      <c r="J99" s="15">
        <v>23250</v>
      </c>
    </row>
    <row r="100" spans="1:10" ht="17.100000000000001" customHeight="1">
      <c r="A100" s="19" t="s">
        <v>5</v>
      </c>
      <c r="B100" s="19" t="s">
        <v>26</v>
      </c>
      <c r="C100" s="19">
        <v>4</v>
      </c>
      <c r="D100" s="19" t="s">
        <v>38</v>
      </c>
      <c r="E100" s="19" t="s">
        <v>86</v>
      </c>
      <c r="F100" s="19" t="s">
        <v>171</v>
      </c>
      <c r="G100" s="2" t="s">
        <v>269</v>
      </c>
      <c r="H100" s="8">
        <v>750</v>
      </c>
      <c r="I100" s="8">
        <v>1577.13</v>
      </c>
      <c r="J100" s="8">
        <v>1500</v>
      </c>
    </row>
    <row r="101" spans="1:10" ht="17.100000000000001" customHeight="1">
      <c r="A101" s="21" t="s">
        <v>5</v>
      </c>
      <c r="B101" s="21" t="s">
        <v>13</v>
      </c>
      <c r="C101" s="21">
        <v>4</v>
      </c>
      <c r="D101" s="21" t="s">
        <v>39</v>
      </c>
      <c r="E101" s="21" t="s">
        <v>85</v>
      </c>
      <c r="F101" s="21" t="s">
        <v>13</v>
      </c>
      <c r="G101" s="9" t="s">
        <v>280</v>
      </c>
      <c r="H101" s="10">
        <f>H102+H103</f>
        <v>1769600</v>
      </c>
      <c r="I101" s="10">
        <f>I102+I103</f>
        <v>1677650.2992828307</v>
      </c>
      <c r="J101" s="10">
        <f>J102+J103</f>
        <v>1745250</v>
      </c>
    </row>
    <row r="102" spans="1:10" ht="17.100000000000001" customHeight="1">
      <c r="A102" s="21" t="s">
        <v>5</v>
      </c>
      <c r="B102" s="21" t="s">
        <v>23</v>
      </c>
      <c r="C102" s="21">
        <v>4</v>
      </c>
      <c r="D102" s="21" t="s">
        <v>39</v>
      </c>
      <c r="E102" s="21" t="s">
        <v>86</v>
      </c>
      <c r="F102" s="21" t="s">
        <v>164</v>
      </c>
      <c r="G102" s="6" t="s">
        <v>281</v>
      </c>
      <c r="H102" s="15">
        <v>1382500</v>
      </c>
      <c r="I102" s="15">
        <v>1310664.2992828307</v>
      </c>
      <c r="J102" s="15">
        <v>1342500</v>
      </c>
    </row>
    <row r="103" spans="1:10" ht="17.100000000000001" customHeight="1">
      <c r="A103" s="19" t="s">
        <v>5</v>
      </c>
      <c r="B103" s="22" t="s">
        <v>23</v>
      </c>
      <c r="C103" s="22">
        <v>4</v>
      </c>
      <c r="D103" s="22" t="s">
        <v>39</v>
      </c>
      <c r="E103" s="22" t="s">
        <v>86</v>
      </c>
      <c r="F103" s="22" t="s">
        <v>181</v>
      </c>
      <c r="G103" s="8" t="s">
        <v>282</v>
      </c>
      <c r="H103" s="13">
        <v>387100</v>
      </c>
      <c r="I103" s="8">
        <v>366986</v>
      </c>
      <c r="J103" s="13">
        <v>402750</v>
      </c>
    </row>
    <row r="104" spans="1:10" ht="17.100000000000001" customHeight="1">
      <c r="A104" s="21" t="s">
        <v>7</v>
      </c>
      <c r="B104" s="21" t="s">
        <v>13</v>
      </c>
      <c r="C104" s="21">
        <v>4</v>
      </c>
      <c r="D104" s="21" t="s">
        <v>40</v>
      </c>
      <c r="E104" s="21" t="s">
        <v>85</v>
      </c>
      <c r="F104" s="21" t="s">
        <v>13</v>
      </c>
      <c r="G104" s="9" t="s">
        <v>283</v>
      </c>
      <c r="H104" s="10">
        <f>SUM(H105:H111)</f>
        <v>100360</v>
      </c>
      <c r="I104" s="10">
        <f>SUM(I105:I111)</f>
        <v>105312.23666438351</v>
      </c>
      <c r="J104" s="10">
        <f>SUM(J105:J111)</f>
        <v>114093</v>
      </c>
    </row>
    <row r="105" spans="1:10" ht="17.100000000000001" customHeight="1">
      <c r="A105" s="21" t="s">
        <v>7</v>
      </c>
      <c r="B105" s="21" t="s">
        <v>21</v>
      </c>
      <c r="C105" s="21">
        <v>4</v>
      </c>
      <c r="D105" s="21" t="s">
        <v>40</v>
      </c>
      <c r="E105" s="21" t="s">
        <v>86</v>
      </c>
      <c r="F105" s="21" t="s">
        <v>183</v>
      </c>
      <c r="G105" s="6" t="s">
        <v>248</v>
      </c>
      <c r="H105" s="15">
        <v>63598</v>
      </c>
      <c r="I105" s="15">
        <v>57120.390519049623</v>
      </c>
      <c r="J105" s="15">
        <v>59577</v>
      </c>
    </row>
    <row r="106" spans="1:10" ht="17.100000000000001" customHeight="1">
      <c r="A106" s="19" t="s">
        <v>7</v>
      </c>
      <c r="B106" s="19" t="s">
        <v>21</v>
      </c>
      <c r="C106" s="19">
        <v>4</v>
      </c>
      <c r="D106" s="19" t="s">
        <v>40</v>
      </c>
      <c r="E106" s="19" t="s">
        <v>86</v>
      </c>
      <c r="F106" s="19" t="s">
        <v>177</v>
      </c>
      <c r="G106" s="2" t="s">
        <v>284</v>
      </c>
      <c r="H106" s="13">
        <v>13242</v>
      </c>
      <c r="I106" s="13">
        <v>13207.06</v>
      </c>
      <c r="J106" s="13">
        <v>13775</v>
      </c>
    </row>
    <row r="107" spans="1:10" ht="17.100000000000001" customHeight="1">
      <c r="A107" s="19" t="s">
        <v>7</v>
      </c>
      <c r="B107" s="19" t="s">
        <v>21</v>
      </c>
      <c r="C107" s="19">
        <v>4</v>
      </c>
      <c r="D107" s="19" t="s">
        <v>40</v>
      </c>
      <c r="E107" s="19" t="s">
        <v>86</v>
      </c>
      <c r="F107" s="19" t="s">
        <v>19</v>
      </c>
      <c r="G107" s="2" t="s">
        <v>285</v>
      </c>
      <c r="H107" s="13">
        <v>5000</v>
      </c>
      <c r="I107" s="13">
        <v>5000</v>
      </c>
      <c r="J107" s="13">
        <v>5000</v>
      </c>
    </row>
    <row r="108" spans="1:10" ht="17.100000000000001" customHeight="1">
      <c r="A108" s="19" t="s">
        <v>7</v>
      </c>
      <c r="B108" s="19" t="s">
        <v>21</v>
      </c>
      <c r="C108" s="19">
        <v>4</v>
      </c>
      <c r="D108" s="19" t="s">
        <v>40</v>
      </c>
      <c r="E108" s="19" t="s">
        <v>86</v>
      </c>
      <c r="F108" s="19" t="s">
        <v>187</v>
      </c>
      <c r="G108" s="2" t="s">
        <v>286</v>
      </c>
      <c r="H108" s="13">
        <v>750</v>
      </c>
      <c r="I108" s="13">
        <v>2073.4</v>
      </c>
      <c r="J108" s="13">
        <v>2050</v>
      </c>
    </row>
    <row r="109" spans="1:10" ht="17.100000000000001" customHeight="1">
      <c r="A109" s="19" t="s">
        <v>7</v>
      </c>
      <c r="B109" s="19" t="s">
        <v>21</v>
      </c>
      <c r="C109" s="19">
        <v>4</v>
      </c>
      <c r="D109" s="19" t="s">
        <v>40</v>
      </c>
      <c r="E109" s="19" t="s">
        <v>86</v>
      </c>
      <c r="F109" s="19" t="s">
        <v>171</v>
      </c>
      <c r="G109" s="2" t="s">
        <v>269</v>
      </c>
      <c r="H109" s="13">
        <v>2500</v>
      </c>
      <c r="I109" s="13">
        <v>3143.7</v>
      </c>
      <c r="J109" s="13">
        <v>2500</v>
      </c>
    </row>
    <row r="110" spans="1:10" ht="17.100000000000001" customHeight="1">
      <c r="A110" s="19" t="s">
        <v>7</v>
      </c>
      <c r="B110" s="19" t="s">
        <v>21</v>
      </c>
      <c r="C110" s="19">
        <v>4</v>
      </c>
      <c r="D110" s="19" t="s">
        <v>40</v>
      </c>
      <c r="E110" s="19" t="s">
        <v>86</v>
      </c>
      <c r="F110" s="19" t="s">
        <v>172</v>
      </c>
      <c r="G110" s="2" t="s">
        <v>287</v>
      </c>
      <c r="H110" s="13">
        <v>1000</v>
      </c>
      <c r="I110" s="13">
        <v>0</v>
      </c>
      <c r="J110" s="13">
        <v>1000</v>
      </c>
    </row>
    <row r="111" spans="1:10" ht="17.100000000000001" customHeight="1">
      <c r="A111" s="19" t="s">
        <v>7</v>
      </c>
      <c r="B111" s="19" t="s">
        <v>21</v>
      </c>
      <c r="C111" s="19">
        <v>4</v>
      </c>
      <c r="D111" s="19" t="s">
        <v>40</v>
      </c>
      <c r="E111" s="19" t="s">
        <v>90</v>
      </c>
      <c r="F111" s="19" t="s">
        <v>188</v>
      </c>
      <c r="G111" s="2" t="s">
        <v>267</v>
      </c>
      <c r="H111" s="13">
        <v>14270</v>
      </c>
      <c r="I111" s="13">
        <v>24767.686145333897</v>
      </c>
      <c r="J111" s="13">
        <v>30191</v>
      </c>
    </row>
    <row r="112" spans="1:10" ht="17.100000000000001" customHeight="1">
      <c r="A112" s="21" t="s">
        <v>5</v>
      </c>
      <c r="B112" s="21" t="s">
        <v>13</v>
      </c>
      <c r="C112" s="21">
        <v>4</v>
      </c>
      <c r="D112" s="21" t="s">
        <v>41</v>
      </c>
      <c r="E112" s="21" t="s">
        <v>85</v>
      </c>
      <c r="F112" s="21" t="s">
        <v>13</v>
      </c>
      <c r="G112" s="9" t="s">
        <v>288</v>
      </c>
      <c r="H112" s="10">
        <f>SUM(H113:H128)</f>
        <v>1083325</v>
      </c>
      <c r="I112" s="10">
        <f>SUM(I113:I128)</f>
        <v>1024100.8231385838</v>
      </c>
      <c r="J112" s="10">
        <f>SUM(J113:J128)</f>
        <v>1090224</v>
      </c>
    </row>
    <row r="113" spans="1:10" ht="17.100000000000001" customHeight="1">
      <c r="A113" s="21" t="s">
        <v>5</v>
      </c>
      <c r="B113" s="21" t="s">
        <v>23</v>
      </c>
      <c r="C113" s="21">
        <v>4</v>
      </c>
      <c r="D113" s="21" t="s">
        <v>41</v>
      </c>
      <c r="E113" s="21" t="s">
        <v>90</v>
      </c>
      <c r="F113" s="21" t="s">
        <v>189</v>
      </c>
      <c r="G113" s="6" t="s">
        <v>289</v>
      </c>
      <c r="H113" s="15">
        <v>137500</v>
      </c>
      <c r="I113" s="15">
        <v>137412</v>
      </c>
      <c r="J113" s="15">
        <v>140160</v>
      </c>
    </row>
    <row r="114" spans="1:10" ht="17.100000000000001" customHeight="1">
      <c r="A114" s="19" t="s">
        <v>5</v>
      </c>
      <c r="B114" s="19" t="s">
        <v>23</v>
      </c>
      <c r="C114" s="19">
        <v>4</v>
      </c>
      <c r="D114" s="19" t="s">
        <v>41</v>
      </c>
      <c r="E114" s="19" t="s">
        <v>90</v>
      </c>
      <c r="F114" s="19" t="s">
        <v>190</v>
      </c>
      <c r="G114" s="2" t="s">
        <v>290</v>
      </c>
      <c r="H114" s="13">
        <v>326500</v>
      </c>
      <c r="I114" s="13">
        <v>281719.11869424867</v>
      </c>
      <c r="J114" s="13">
        <v>318303</v>
      </c>
    </row>
    <row r="115" spans="1:10" ht="17.100000000000001" customHeight="1">
      <c r="A115" s="19" t="s">
        <v>5</v>
      </c>
      <c r="B115" s="19" t="s">
        <v>23</v>
      </c>
      <c r="C115" s="19">
        <v>4</v>
      </c>
      <c r="D115" s="19" t="s">
        <v>41</v>
      </c>
      <c r="E115" s="19" t="s">
        <v>91</v>
      </c>
      <c r="F115" s="19" t="s">
        <v>17</v>
      </c>
      <c r="G115" s="2" t="s">
        <v>291</v>
      </c>
      <c r="H115" s="13">
        <v>197500</v>
      </c>
      <c r="I115" s="13">
        <v>196801.07444433525</v>
      </c>
      <c r="J115" s="13">
        <v>200737</v>
      </c>
    </row>
    <row r="116" spans="1:10" ht="17.100000000000001" customHeight="1">
      <c r="A116" s="19" t="s">
        <v>5</v>
      </c>
      <c r="B116" s="19" t="s">
        <v>23</v>
      </c>
      <c r="C116" s="19">
        <v>4</v>
      </c>
      <c r="D116" s="19" t="s">
        <v>41</v>
      </c>
      <c r="E116" s="19" t="s">
        <v>90</v>
      </c>
      <c r="F116" s="19" t="s">
        <v>177</v>
      </c>
      <c r="G116" s="2" t="s">
        <v>292</v>
      </c>
      <c r="H116" s="13">
        <v>202500</v>
      </c>
      <c r="I116" s="13">
        <v>227660</v>
      </c>
      <c r="J116" s="13">
        <v>237449</v>
      </c>
    </row>
    <row r="117" spans="1:10" ht="17.100000000000001" customHeight="1">
      <c r="A117" s="19" t="s">
        <v>5</v>
      </c>
      <c r="B117" s="19" t="s">
        <v>23</v>
      </c>
      <c r="C117" s="19">
        <v>4</v>
      </c>
      <c r="D117" s="19" t="s">
        <v>41</v>
      </c>
      <c r="E117" s="19" t="s">
        <v>90</v>
      </c>
      <c r="F117" s="19" t="s">
        <v>191</v>
      </c>
      <c r="G117" s="2" t="s">
        <v>293</v>
      </c>
      <c r="H117" s="13">
        <v>35000</v>
      </c>
      <c r="I117" s="13">
        <v>20301.7</v>
      </c>
      <c r="J117" s="13">
        <v>30000</v>
      </c>
    </row>
    <row r="118" spans="1:10" ht="17.100000000000001" customHeight="1">
      <c r="A118" s="19" t="s">
        <v>5</v>
      </c>
      <c r="B118" s="19" t="s">
        <v>23</v>
      </c>
      <c r="C118" s="19">
        <v>4</v>
      </c>
      <c r="D118" s="19" t="s">
        <v>41</v>
      </c>
      <c r="E118" s="19" t="s">
        <v>90</v>
      </c>
      <c r="F118" s="19" t="s">
        <v>19</v>
      </c>
      <c r="G118" s="2" t="s">
        <v>285</v>
      </c>
      <c r="H118" s="13">
        <v>32500</v>
      </c>
      <c r="I118" s="13">
        <v>28000</v>
      </c>
      <c r="J118" s="13">
        <v>32500</v>
      </c>
    </row>
    <row r="119" spans="1:10" ht="17.100000000000001" customHeight="1">
      <c r="A119" s="19" t="s">
        <v>5</v>
      </c>
      <c r="B119" s="19" t="s">
        <v>23</v>
      </c>
      <c r="C119" s="19">
        <v>4</v>
      </c>
      <c r="D119" s="19" t="s">
        <v>41</v>
      </c>
      <c r="E119" s="19" t="s">
        <v>90</v>
      </c>
      <c r="F119" s="19" t="s">
        <v>169</v>
      </c>
      <c r="G119" s="2" t="s">
        <v>294</v>
      </c>
      <c r="H119" s="13">
        <v>5000</v>
      </c>
      <c r="I119" s="13">
        <v>4536.05</v>
      </c>
      <c r="J119" s="13">
        <v>5000</v>
      </c>
    </row>
    <row r="120" spans="1:10" ht="17.100000000000001" customHeight="1">
      <c r="A120" s="19" t="s">
        <v>5</v>
      </c>
      <c r="B120" s="19" t="s">
        <v>23</v>
      </c>
      <c r="C120" s="19">
        <v>4</v>
      </c>
      <c r="D120" s="19" t="s">
        <v>41</v>
      </c>
      <c r="E120" s="19" t="s">
        <v>90</v>
      </c>
      <c r="F120" s="19" t="s">
        <v>192</v>
      </c>
      <c r="G120" s="2" t="s">
        <v>295</v>
      </c>
      <c r="H120" s="13">
        <v>8250</v>
      </c>
      <c r="I120" s="13">
        <v>6677.28</v>
      </c>
      <c r="J120" s="13">
        <v>8250</v>
      </c>
    </row>
    <row r="121" spans="1:10" ht="17.100000000000001" customHeight="1">
      <c r="A121" s="19" t="s">
        <v>5</v>
      </c>
      <c r="B121" s="19" t="s">
        <v>23</v>
      </c>
      <c r="C121" s="19">
        <v>4</v>
      </c>
      <c r="D121" s="19" t="s">
        <v>41</v>
      </c>
      <c r="E121" s="19" t="s">
        <v>90</v>
      </c>
      <c r="F121" s="19" t="s">
        <v>193</v>
      </c>
      <c r="G121" s="2" t="s">
        <v>275</v>
      </c>
      <c r="H121" s="13">
        <v>6500</v>
      </c>
      <c r="I121" s="13">
        <v>9144.01</v>
      </c>
      <c r="J121" s="13">
        <v>8500</v>
      </c>
    </row>
    <row r="122" spans="1:10" ht="17.100000000000001" customHeight="1">
      <c r="A122" s="19" t="s">
        <v>5</v>
      </c>
      <c r="B122" s="19" t="s">
        <v>23</v>
      </c>
      <c r="C122" s="19">
        <v>4</v>
      </c>
      <c r="D122" s="19" t="s">
        <v>41</v>
      </c>
      <c r="E122" s="19" t="s">
        <v>90</v>
      </c>
      <c r="F122" s="19" t="s">
        <v>194</v>
      </c>
      <c r="G122" s="2" t="s">
        <v>296</v>
      </c>
      <c r="H122" s="13">
        <v>17500</v>
      </c>
      <c r="I122" s="13">
        <v>17769.580000000002</v>
      </c>
      <c r="J122" s="13">
        <v>18250</v>
      </c>
    </row>
    <row r="123" spans="1:10" ht="17.100000000000001" customHeight="1">
      <c r="A123" s="19" t="s">
        <v>5</v>
      </c>
      <c r="B123" s="19" t="s">
        <v>23</v>
      </c>
      <c r="C123" s="19">
        <v>4</v>
      </c>
      <c r="D123" s="19" t="s">
        <v>41</v>
      </c>
      <c r="E123" s="19" t="s">
        <v>90</v>
      </c>
      <c r="F123" s="19" t="s">
        <v>195</v>
      </c>
      <c r="G123" s="2" t="s">
        <v>297</v>
      </c>
      <c r="H123" s="13">
        <v>8500</v>
      </c>
      <c r="I123" s="13">
        <v>8491.82</v>
      </c>
      <c r="J123" s="13">
        <v>8500</v>
      </c>
    </row>
    <row r="124" spans="1:10" ht="17.100000000000001" customHeight="1">
      <c r="A124" s="19" t="s">
        <v>5</v>
      </c>
      <c r="B124" s="19" t="s">
        <v>23</v>
      </c>
      <c r="C124" s="19">
        <v>4</v>
      </c>
      <c r="D124" s="19" t="s">
        <v>41</v>
      </c>
      <c r="E124" s="19" t="s">
        <v>90</v>
      </c>
      <c r="F124" s="19" t="s">
        <v>171</v>
      </c>
      <c r="G124" s="2" t="s">
        <v>269</v>
      </c>
      <c r="H124" s="13">
        <v>12500</v>
      </c>
      <c r="I124" s="13">
        <v>12399.89</v>
      </c>
      <c r="J124" s="13">
        <v>12500</v>
      </c>
    </row>
    <row r="125" spans="1:10" ht="17.100000000000001" customHeight="1">
      <c r="A125" s="19" t="s">
        <v>5</v>
      </c>
      <c r="B125" s="19" t="s">
        <v>23</v>
      </c>
      <c r="C125" s="19">
        <v>4</v>
      </c>
      <c r="D125" s="19" t="s">
        <v>41</v>
      </c>
      <c r="E125" s="19" t="s">
        <v>90</v>
      </c>
      <c r="F125" s="19" t="s">
        <v>30</v>
      </c>
      <c r="G125" s="2" t="s">
        <v>298</v>
      </c>
      <c r="H125" s="13">
        <v>6575</v>
      </c>
      <c r="I125" s="13">
        <v>6340</v>
      </c>
      <c r="J125" s="13">
        <v>6575</v>
      </c>
    </row>
    <row r="126" spans="1:10" ht="17.100000000000001" customHeight="1">
      <c r="A126" s="19" t="s">
        <v>5</v>
      </c>
      <c r="B126" s="19" t="s">
        <v>23</v>
      </c>
      <c r="C126" s="19">
        <v>4</v>
      </c>
      <c r="D126" s="19" t="s">
        <v>41</v>
      </c>
      <c r="E126" s="19" t="s">
        <v>90</v>
      </c>
      <c r="F126" s="19" t="s">
        <v>186</v>
      </c>
      <c r="G126" s="2" t="s">
        <v>299</v>
      </c>
      <c r="H126" s="13">
        <v>10000</v>
      </c>
      <c r="I126" s="13">
        <v>9408.2199999999993</v>
      </c>
      <c r="J126" s="13">
        <v>10000</v>
      </c>
    </row>
    <row r="127" spans="1:10" ht="17.100000000000001" customHeight="1">
      <c r="A127" s="19" t="s">
        <v>5</v>
      </c>
      <c r="B127" s="19" t="s">
        <v>23</v>
      </c>
      <c r="C127" s="19">
        <v>4</v>
      </c>
      <c r="D127" s="19" t="s">
        <v>41</v>
      </c>
      <c r="E127" s="19" t="s">
        <v>92</v>
      </c>
      <c r="F127" s="19" t="s">
        <v>196</v>
      </c>
      <c r="G127" s="2" t="s">
        <v>300</v>
      </c>
      <c r="H127" s="13">
        <v>2000</v>
      </c>
      <c r="I127" s="13">
        <v>841.94</v>
      </c>
      <c r="J127" s="13">
        <v>1000</v>
      </c>
    </row>
    <row r="128" spans="1:10" ht="17.100000000000001" customHeight="1">
      <c r="A128" s="19" t="s">
        <v>6</v>
      </c>
      <c r="B128" s="22" t="s">
        <v>23</v>
      </c>
      <c r="C128" s="22">
        <v>4</v>
      </c>
      <c r="D128" s="22" t="s">
        <v>41</v>
      </c>
      <c r="E128" s="22" t="s">
        <v>90</v>
      </c>
      <c r="F128" s="22" t="s">
        <v>179</v>
      </c>
      <c r="G128" s="8" t="s">
        <v>276</v>
      </c>
      <c r="H128" s="13">
        <v>75000</v>
      </c>
      <c r="I128" s="8">
        <v>56598.14</v>
      </c>
      <c r="J128" s="13">
        <v>52500</v>
      </c>
    </row>
    <row r="129" spans="1:10" ht="17.100000000000001" customHeight="1">
      <c r="A129" s="21" t="s">
        <v>5</v>
      </c>
      <c r="B129" s="21" t="s">
        <v>13</v>
      </c>
      <c r="C129" s="21">
        <v>4</v>
      </c>
      <c r="D129" s="21" t="s">
        <v>42</v>
      </c>
      <c r="E129" s="21" t="s">
        <v>85</v>
      </c>
      <c r="F129" s="21" t="s">
        <v>13</v>
      </c>
      <c r="G129" s="9" t="s">
        <v>301</v>
      </c>
      <c r="H129" s="10">
        <f>SUM(H130:H177)</f>
        <v>2506158</v>
      </c>
      <c r="I129" s="10">
        <f>SUM(I130:I177)</f>
        <v>2501507.2231223523</v>
      </c>
      <c r="J129" s="10">
        <f>SUM(J130:J177)</f>
        <v>2536150</v>
      </c>
    </row>
    <row r="130" spans="1:10" ht="17.100000000000001" customHeight="1">
      <c r="A130" s="21" t="s">
        <v>5</v>
      </c>
      <c r="B130" s="21" t="s">
        <v>23</v>
      </c>
      <c r="C130" s="21">
        <v>4</v>
      </c>
      <c r="D130" s="21" t="s">
        <v>42</v>
      </c>
      <c r="E130" s="21" t="s">
        <v>93</v>
      </c>
      <c r="F130" s="21" t="s">
        <v>197</v>
      </c>
      <c r="G130" s="6" t="s">
        <v>302</v>
      </c>
      <c r="H130" s="15">
        <v>149600</v>
      </c>
      <c r="I130" s="15">
        <v>156197.63989487384</v>
      </c>
      <c r="J130" s="15">
        <v>162914</v>
      </c>
    </row>
    <row r="131" spans="1:10" ht="17.100000000000001" customHeight="1">
      <c r="A131" s="19" t="s">
        <v>5</v>
      </c>
      <c r="B131" s="19" t="s">
        <v>21</v>
      </c>
      <c r="C131" s="19">
        <v>4</v>
      </c>
      <c r="D131" s="19" t="s">
        <v>42</v>
      </c>
      <c r="E131" s="19" t="s">
        <v>93</v>
      </c>
      <c r="F131" s="19" t="s">
        <v>197</v>
      </c>
      <c r="G131" s="2" t="s">
        <v>303</v>
      </c>
      <c r="H131" s="13">
        <v>759795</v>
      </c>
      <c r="I131" s="13">
        <v>783851.68521187152</v>
      </c>
      <c r="J131" s="13">
        <v>817557</v>
      </c>
    </row>
    <row r="132" spans="1:10" ht="17.100000000000001" customHeight="1">
      <c r="A132" s="19" t="s">
        <v>5</v>
      </c>
      <c r="B132" s="19" t="s">
        <v>21</v>
      </c>
      <c r="C132" s="19">
        <v>4</v>
      </c>
      <c r="D132" s="19" t="s">
        <v>42</v>
      </c>
      <c r="E132" s="19" t="s">
        <v>93</v>
      </c>
      <c r="F132" s="19" t="s">
        <v>198</v>
      </c>
      <c r="G132" s="2" t="s">
        <v>304</v>
      </c>
      <c r="H132" s="13">
        <v>24525</v>
      </c>
      <c r="I132" s="13">
        <v>9664.0398194958307</v>
      </c>
      <c r="J132" s="13">
        <v>10080</v>
      </c>
    </row>
    <row r="133" spans="1:10" ht="17.100000000000001" customHeight="1">
      <c r="A133" s="19" t="s">
        <v>5</v>
      </c>
      <c r="B133" s="19" t="s">
        <v>14</v>
      </c>
      <c r="C133" s="19">
        <v>4</v>
      </c>
      <c r="D133" s="19" t="s">
        <v>42</v>
      </c>
      <c r="E133" s="19" t="s">
        <v>93</v>
      </c>
      <c r="F133" s="19" t="s">
        <v>199</v>
      </c>
      <c r="G133" s="2" t="s">
        <v>305</v>
      </c>
      <c r="H133" s="13">
        <v>0</v>
      </c>
      <c r="I133" s="13">
        <v>182.5</v>
      </c>
      <c r="J133" s="13">
        <v>0</v>
      </c>
    </row>
    <row r="134" spans="1:10" ht="17.100000000000001" customHeight="1">
      <c r="A134" s="19" t="s">
        <v>5</v>
      </c>
      <c r="B134" s="19" t="s">
        <v>27</v>
      </c>
      <c r="C134" s="19">
        <v>4</v>
      </c>
      <c r="D134" s="19" t="s">
        <v>42</v>
      </c>
      <c r="E134" s="19" t="s">
        <v>93</v>
      </c>
      <c r="F134" s="19" t="s">
        <v>199</v>
      </c>
      <c r="G134" s="2" t="s">
        <v>305</v>
      </c>
      <c r="H134" s="13">
        <v>12281</v>
      </c>
      <c r="I134" s="13">
        <v>12048.899907699824</v>
      </c>
      <c r="J134" s="13">
        <v>12050</v>
      </c>
    </row>
    <row r="135" spans="1:10" ht="17.100000000000001" customHeight="1">
      <c r="A135" s="19" t="s">
        <v>5</v>
      </c>
      <c r="B135" s="19" t="s">
        <v>15</v>
      </c>
      <c r="C135" s="19">
        <v>4</v>
      </c>
      <c r="D135" s="19" t="s">
        <v>42</v>
      </c>
      <c r="E135" s="19" t="s">
        <v>93</v>
      </c>
      <c r="F135" s="19" t="s">
        <v>199</v>
      </c>
      <c r="G135" s="2" t="s">
        <v>305</v>
      </c>
      <c r="H135" s="13">
        <v>11807</v>
      </c>
      <c r="I135" s="13">
        <v>12098.285658327126</v>
      </c>
      <c r="J135" s="13">
        <v>12100</v>
      </c>
    </row>
    <row r="136" spans="1:10" ht="17.100000000000001" customHeight="1">
      <c r="A136" s="19" t="s">
        <v>5</v>
      </c>
      <c r="B136" s="19" t="s">
        <v>16</v>
      </c>
      <c r="C136" s="19">
        <v>4</v>
      </c>
      <c r="D136" s="19" t="s">
        <v>42</v>
      </c>
      <c r="E136" s="19" t="s">
        <v>93</v>
      </c>
      <c r="F136" s="19" t="s">
        <v>199</v>
      </c>
      <c r="G136" s="2" t="s">
        <v>305</v>
      </c>
      <c r="H136" s="13">
        <v>8261</v>
      </c>
      <c r="I136" s="13">
        <v>7552.7622310692541</v>
      </c>
      <c r="J136" s="13">
        <v>8250</v>
      </c>
    </row>
    <row r="137" spans="1:10" ht="17.100000000000001" customHeight="1">
      <c r="A137" s="19" t="s">
        <v>5</v>
      </c>
      <c r="B137" s="19" t="s">
        <v>17</v>
      </c>
      <c r="C137" s="19">
        <v>4</v>
      </c>
      <c r="D137" s="19" t="s">
        <v>42</v>
      </c>
      <c r="E137" s="19" t="s">
        <v>93</v>
      </c>
      <c r="F137" s="19" t="s">
        <v>199</v>
      </c>
      <c r="G137" s="2" t="s">
        <v>305</v>
      </c>
      <c r="H137" s="13">
        <v>10156</v>
      </c>
      <c r="I137" s="13">
        <v>10296.126928134601</v>
      </c>
      <c r="J137" s="13">
        <v>10350</v>
      </c>
    </row>
    <row r="138" spans="1:10" ht="17.100000000000001" customHeight="1">
      <c r="A138" s="19" t="s">
        <v>5</v>
      </c>
      <c r="B138" s="19" t="s">
        <v>18</v>
      </c>
      <c r="C138" s="19">
        <v>4</v>
      </c>
      <c r="D138" s="19" t="s">
        <v>42</v>
      </c>
      <c r="E138" s="19" t="s">
        <v>93</v>
      </c>
      <c r="F138" s="19" t="s">
        <v>199</v>
      </c>
      <c r="G138" s="2" t="s">
        <v>305</v>
      </c>
      <c r="H138" s="13">
        <v>11436</v>
      </c>
      <c r="I138" s="13">
        <v>12062.795142838768</v>
      </c>
      <c r="J138" s="13">
        <v>12075</v>
      </c>
    </row>
    <row r="139" spans="1:10" ht="17.100000000000001" customHeight="1">
      <c r="A139" s="19" t="s">
        <v>5</v>
      </c>
      <c r="B139" s="19" t="s">
        <v>19</v>
      </c>
      <c r="C139" s="19">
        <v>4</v>
      </c>
      <c r="D139" s="19" t="s">
        <v>42</v>
      </c>
      <c r="E139" s="19" t="s">
        <v>93</v>
      </c>
      <c r="F139" s="19" t="s">
        <v>199</v>
      </c>
      <c r="G139" s="2" t="s">
        <v>305</v>
      </c>
      <c r="H139" s="13">
        <v>12112</v>
      </c>
      <c r="I139" s="13">
        <v>10576.166778841256</v>
      </c>
      <c r="J139" s="13">
        <v>10625</v>
      </c>
    </row>
    <row r="140" spans="1:10" ht="17.100000000000001" customHeight="1">
      <c r="A140" s="19" t="s">
        <v>5</v>
      </c>
      <c r="B140" s="19" t="s">
        <v>23</v>
      </c>
      <c r="C140" s="19">
        <v>4</v>
      </c>
      <c r="D140" s="19" t="s">
        <v>42</v>
      </c>
      <c r="E140" s="19" t="s">
        <v>93</v>
      </c>
      <c r="F140" s="19" t="s">
        <v>199</v>
      </c>
      <c r="G140" s="2" t="s">
        <v>305</v>
      </c>
      <c r="H140" s="13">
        <v>4590</v>
      </c>
      <c r="I140" s="13">
        <v>6383.4449880355096</v>
      </c>
      <c r="J140" s="13">
        <v>6425</v>
      </c>
    </row>
    <row r="141" spans="1:10" ht="17.100000000000001" customHeight="1">
      <c r="A141" s="19" t="s">
        <v>5</v>
      </c>
      <c r="B141" s="19" t="s">
        <v>28</v>
      </c>
      <c r="C141" s="19">
        <v>4</v>
      </c>
      <c r="D141" s="19" t="s">
        <v>42</v>
      </c>
      <c r="E141" s="19" t="s">
        <v>93</v>
      </c>
      <c r="F141" s="19" t="s">
        <v>199</v>
      </c>
      <c r="G141" s="2" t="s">
        <v>305</v>
      </c>
      <c r="H141" s="13">
        <v>1890</v>
      </c>
      <c r="I141" s="13">
        <v>1020.3040213697243</v>
      </c>
      <c r="J141" s="13">
        <v>1250</v>
      </c>
    </row>
    <row r="142" spans="1:10" ht="17.100000000000001" customHeight="1">
      <c r="A142" s="19" t="s">
        <v>5</v>
      </c>
      <c r="B142" s="19" t="s">
        <v>20</v>
      </c>
      <c r="C142" s="19">
        <v>4</v>
      </c>
      <c r="D142" s="19" t="s">
        <v>42</v>
      </c>
      <c r="E142" s="19" t="s">
        <v>93</v>
      </c>
      <c r="F142" s="19" t="s">
        <v>199</v>
      </c>
      <c r="G142" s="2" t="s">
        <v>305</v>
      </c>
      <c r="H142" s="13">
        <v>28145</v>
      </c>
      <c r="I142" s="13">
        <v>30743.559951998119</v>
      </c>
      <c r="J142" s="13">
        <v>30750</v>
      </c>
    </row>
    <row r="143" spans="1:10" ht="17.100000000000001" customHeight="1">
      <c r="A143" s="19" t="s">
        <v>5</v>
      </c>
      <c r="B143" s="19" t="s">
        <v>22</v>
      </c>
      <c r="C143" s="19">
        <v>4</v>
      </c>
      <c r="D143" s="19" t="s">
        <v>42</v>
      </c>
      <c r="E143" s="19" t="s">
        <v>93</v>
      </c>
      <c r="F143" s="19" t="s">
        <v>199</v>
      </c>
      <c r="G143" s="2" t="s">
        <v>305</v>
      </c>
      <c r="H143" s="13">
        <v>784</v>
      </c>
      <c r="I143" s="13">
        <v>745.91378093600383</v>
      </c>
      <c r="J143" s="13">
        <v>750</v>
      </c>
    </row>
    <row r="144" spans="1:10" ht="17.100000000000001" customHeight="1">
      <c r="A144" s="19" t="s">
        <v>5</v>
      </c>
      <c r="B144" s="19" t="s">
        <v>21</v>
      </c>
      <c r="C144" s="19">
        <v>4</v>
      </c>
      <c r="D144" s="19" t="s">
        <v>42</v>
      </c>
      <c r="E144" s="19" t="s">
        <v>93</v>
      </c>
      <c r="F144" s="19" t="s">
        <v>192</v>
      </c>
      <c r="G144" s="2" t="s">
        <v>306</v>
      </c>
      <c r="H144" s="13">
        <v>62912</v>
      </c>
      <c r="I144" s="13">
        <v>38615.022998404835</v>
      </c>
      <c r="J144" s="13">
        <v>42500</v>
      </c>
    </row>
    <row r="145" spans="1:10" ht="17.100000000000001" customHeight="1">
      <c r="A145" s="19" t="s">
        <v>5</v>
      </c>
      <c r="B145" s="19" t="s">
        <v>27</v>
      </c>
      <c r="C145" s="19">
        <v>4</v>
      </c>
      <c r="D145" s="19" t="s">
        <v>42</v>
      </c>
      <c r="E145" s="19" t="s">
        <v>93</v>
      </c>
      <c r="F145" s="19" t="s">
        <v>171</v>
      </c>
      <c r="G145" s="2" t="s">
        <v>307</v>
      </c>
      <c r="H145" s="13">
        <v>13253</v>
      </c>
      <c r="I145" s="13">
        <v>13253</v>
      </c>
      <c r="J145" s="13">
        <v>13916</v>
      </c>
    </row>
    <row r="146" spans="1:10" ht="17.100000000000001" customHeight="1">
      <c r="A146" s="19" t="s">
        <v>5</v>
      </c>
      <c r="B146" s="19" t="s">
        <v>15</v>
      </c>
      <c r="C146" s="19">
        <v>4</v>
      </c>
      <c r="D146" s="19" t="s">
        <v>42</v>
      </c>
      <c r="E146" s="19" t="s">
        <v>93</v>
      </c>
      <c r="F146" s="19" t="s">
        <v>171</v>
      </c>
      <c r="G146" s="2" t="s">
        <v>307</v>
      </c>
      <c r="H146" s="13">
        <v>12819</v>
      </c>
      <c r="I146" s="13">
        <v>12819</v>
      </c>
      <c r="J146" s="13">
        <v>13460</v>
      </c>
    </row>
    <row r="147" spans="1:10" ht="17.100000000000001" customHeight="1">
      <c r="A147" s="19" t="s">
        <v>5</v>
      </c>
      <c r="B147" s="19" t="s">
        <v>16</v>
      </c>
      <c r="C147" s="19">
        <v>4</v>
      </c>
      <c r="D147" s="19" t="s">
        <v>42</v>
      </c>
      <c r="E147" s="19" t="s">
        <v>93</v>
      </c>
      <c r="F147" s="19" t="s">
        <v>171</v>
      </c>
      <c r="G147" s="2" t="s">
        <v>307</v>
      </c>
      <c r="H147" s="13">
        <v>12819</v>
      </c>
      <c r="I147" s="13">
        <v>12819</v>
      </c>
      <c r="J147" s="13">
        <v>13460</v>
      </c>
    </row>
    <row r="148" spans="1:10" ht="17.100000000000001" customHeight="1">
      <c r="A148" s="19" t="s">
        <v>5</v>
      </c>
      <c r="B148" s="19" t="s">
        <v>17</v>
      </c>
      <c r="C148" s="19">
        <v>4</v>
      </c>
      <c r="D148" s="19" t="s">
        <v>42</v>
      </c>
      <c r="E148" s="19" t="s">
        <v>93</v>
      </c>
      <c r="F148" s="19" t="s">
        <v>171</v>
      </c>
      <c r="G148" s="2" t="s">
        <v>307</v>
      </c>
      <c r="H148" s="13">
        <v>14898</v>
      </c>
      <c r="I148" s="13">
        <v>14898</v>
      </c>
      <c r="J148" s="13">
        <v>15643</v>
      </c>
    </row>
    <row r="149" spans="1:10" ht="17.100000000000001" customHeight="1">
      <c r="A149" s="19" t="s">
        <v>5</v>
      </c>
      <c r="B149" s="19" t="s">
        <v>18</v>
      </c>
      <c r="C149" s="19">
        <v>4</v>
      </c>
      <c r="D149" s="19" t="s">
        <v>42</v>
      </c>
      <c r="E149" s="19" t="s">
        <v>93</v>
      </c>
      <c r="F149" s="19" t="s">
        <v>171</v>
      </c>
      <c r="G149" s="2" t="s">
        <v>307</v>
      </c>
      <c r="H149" s="13">
        <v>20061</v>
      </c>
      <c r="I149" s="13">
        <v>20061</v>
      </c>
      <c r="J149" s="13">
        <v>21064</v>
      </c>
    </row>
    <row r="150" spans="1:10" ht="17.100000000000001" customHeight="1">
      <c r="A150" s="19" t="s">
        <v>5</v>
      </c>
      <c r="B150" s="19" t="s">
        <v>19</v>
      </c>
      <c r="C150" s="19">
        <v>4</v>
      </c>
      <c r="D150" s="19" t="s">
        <v>42</v>
      </c>
      <c r="E150" s="19" t="s">
        <v>93</v>
      </c>
      <c r="F150" s="19" t="s">
        <v>171</v>
      </c>
      <c r="G150" s="2" t="s">
        <v>307</v>
      </c>
      <c r="H150" s="13">
        <v>20061</v>
      </c>
      <c r="I150" s="13">
        <v>20061</v>
      </c>
      <c r="J150" s="13">
        <v>21064</v>
      </c>
    </row>
    <row r="151" spans="1:10" ht="17.100000000000001" customHeight="1">
      <c r="A151" s="19" t="s">
        <v>5</v>
      </c>
      <c r="B151" s="19" t="s">
        <v>23</v>
      </c>
      <c r="C151" s="19">
        <v>4</v>
      </c>
      <c r="D151" s="19" t="s">
        <v>42</v>
      </c>
      <c r="E151" s="19" t="s">
        <v>93</v>
      </c>
      <c r="F151" s="19" t="s">
        <v>171</v>
      </c>
      <c r="G151" s="2" t="s">
        <v>307</v>
      </c>
      <c r="H151" s="13">
        <v>1553</v>
      </c>
      <c r="I151" s="13">
        <v>4077.2099837267165</v>
      </c>
      <c r="J151" s="13">
        <v>4281</v>
      </c>
    </row>
    <row r="152" spans="1:10" ht="17.100000000000001" customHeight="1">
      <c r="A152" s="19" t="s">
        <v>5</v>
      </c>
      <c r="B152" s="19" t="s">
        <v>20</v>
      </c>
      <c r="C152" s="19">
        <v>4</v>
      </c>
      <c r="D152" s="19" t="s">
        <v>42</v>
      </c>
      <c r="E152" s="19" t="s">
        <v>93</v>
      </c>
      <c r="F152" s="19" t="s">
        <v>171</v>
      </c>
      <c r="G152" s="2" t="s">
        <v>307</v>
      </c>
      <c r="H152" s="13">
        <v>112964</v>
      </c>
      <c r="I152" s="13">
        <v>112964</v>
      </c>
      <c r="J152" s="13">
        <v>118612</v>
      </c>
    </row>
    <row r="153" spans="1:10" ht="17.100000000000001" customHeight="1">
      <c r="A153" s="19" t="s">
        <v>5</v>
      </c>
      <c r="B153" s="19" t="s">
        <v>22</v>
      </c>
      <c r="C153" s="19">
        <v>4</v>
      </c>
      <c r="D153" s="19" t="s">
        <v>42</v>
      </c>
      <c r="E153" s="19" t="s">
        <v>93</v>
      </c>
      <c r="F153" s="19" t="s">
        <v>171</v>
      </c>
      <c r="G153" s="2" t="s">
        <v>307</v>
      </c>
      <c r="H153" s="13">
        <v>434</v>
      </c>
      <c r="I153" s="13">
        <v>434</v>
      </c>
      <c r="J153" s="13">
        <v>500</v>
      </c>
    </row>
    <row r="154" spans="1:10" ht="17.100000000000001" customHeight="1">
      <c r="A154" s="19" t="s">
        <v>5</v>
      </c>
      <c r="B154" s="19" t="s">
        <v>14</v>
      </c>
      <c r="C154" s="19">
        <v>4</v>
      </c>
      <c r="D154" s="19" t="s">
        <v>42</v>
      </c>
      <c r="E154" s="19" t="s">
        <v>93</v>
      </c>
      <c r="F154" s="19" t="s">
        <v>200</v>
      </c>
      <c r="G154" s="2" t="s">
        <v>308</v>
      </c>
      <c r="H154" s="13">
        <v>-65000</v>
      </c>
      <c r="I154" s="13">
        <v>0</v>
      </c>
      <c r="J154" s="13">
        <v>-65000</v>
      </c>
    </row>
    <row r="155" spans="1:10" ht="17.100000000000001" customHeight="1">
      <c r="A155" s="19" t="s">
        <v>5</v>
      </c>
      <c r="B155" s="19" t="s">
        <v>27</v>
      </c>
      <c r="C155" s="19">
        <v>4</v>
      </c>
      <c r="D155" s="19" t="s">
        <v>42</v>
      </c>
      <c r="E155" s="19" t="s">
        <v>93</v>
      </c>
      <c r="F155" s="19" t="s">
        <v>200</v>
      </c>
      <c r="G155" s="2" t="s">
        <v>309</v>
      </c>
      <c r="H155" s="13">
        <v>19653</v>
      </c>
      <c r="I155" s="13">
        <v>17586.917108137692</v>
      </c>
      <c r="J155" s="13">
        <v>17939</v>
      </c>
    </row>
    <row r="156" spans="1:10" ht="17.100000000000001" customHeight="1">
      <c r="A156" s="19" t="s">
        <v>5</v>
      </c>
      <c r="B156" s="19" t="s">
        <v>15</v>
      </c>
      <c r="C156" s="19">
        <v>4</v>
      </c>
      <c r="D156" s="19" t="s">
        <v>42</v>
      </c>
      <c r="E156" s="19" t="s">
        <v>93</v>
      </c>
      <c r="F156" s="19" t="s">
        <v>200</v>
      </c>
      <c r="G156" s="2" t="s">
        <v>309</v>
      </c>
      <c r="H156" s="13">
        <v>20879</v>
      </c>
      <c r="I156" s="13">
        <v>19209.5</v>
      </c>
      <c r="J156" s="13">
        <v>19594</v>
      </c>
    </row>
    <row r="157" spans="1:10" ht="17.100000000000001" customHeight="1">
      <c r="A157" s="19" t="s">
        <v>5</v>
      </c>
      <c r="B157" s="19" t="s">
        <v>16</v>
      </c>
      <c r="C157" s="19">
        <v>4</v>
      </c>
      <c r="D157" s="19" t="s">
        <v>42</v>
      </c>
      <c r="E157" s="19" t="s">
        <v>93</v>
      </c>
      <c r="F157" s="19" t="s">
        <v>200</v>
      </c>
      <c r="G157" s="2" t="s">
        <v>309</v>
      </c>
      <c r="H157" s="13">
        <v>14831</v>
      </c>
      <c r="I157" s="13">
        <v>13535.752810224458</v>
      </c>
      <c r="J157" s="13">
        <v>13806</v>
      </c>
    </row>
    <row r="158" spans="1:10" ht="17.100000000000001" customHeight="1">
      <c r="A158" s="19" t="s">
        <v>5</v>
      </c>
      <c r="B158" s="19" t="s">
        <v>17</v>
      </c>
      <c r="C158" s="19">
        <v>4</v>
      </c>
      <c r="D158" s="19" t="s">
        <v>42</v>
      </c>
      <c r="E158" s="19" t="s">
        <v>93</v>
      </c>
      <c r="F158" s="19" t="s">
        <v>200</v>
      </c>
      <c r="G158" s="2" t="s">
        <v>309</v>
      </c>
      <c r="H158" s="13">
        <v>19588</v>
      </c>
      <c r="I158" s="13">
        <v>18882.08656064876</v>
      </c>
      <c r="J158" s="13">
        <v>19260</v>
      </c>
    </row>
    <row r="159" spans="1:10" ht="17.100000000000001" customHeight="1">
      <c r="A159" s="19" t="s">
        <v>5</v>
      </c>
      <c r="B159" s="19" t="s">
        <v>18</v>
      </c>
      <c r="C159" s="19">
        <v>4</v>
      </c>
      <c r="D159" s="19" t="s">
        <v>42</v>
      </c>
      <c r="E159" s="19" t="s">
        <v>93</v>
      </c>
      <c r="F159" s="19" t="s">
        <v>200</v>
      </c>
      <c r="G159" s="2" t="s">
        <v>309</v>
      </c>
      <c r="H159" s="13">
        <v>25599</v>
      </c>
      <c r="I159" s="13">
        <v>17584.602991614996</v>
      </c>
      <c r="J159" s="13">
        <v>17936</v>
      </c>
    </row>
    <row r="160" spans="1:10" ht="17.100000000000001" customHeight="1">
      <c r="A160" s="19" t="s">
        <v>5</v>
      </c>
      <c r="B160" s="19" t="s">
        <v>19</v>
      </c>
      <c r="C160" s="19">
        <v>4</v>
      </c>
      <c r="D160" s="19" t="s">
        <v>42</v>
      </c>
      <c r="E160" s="19" t="s">
        <v>93</v>
      </c>
      <c r="F160" s="19" t="s">
        <v>200</v>
      </c>
      <c r="G160" s="2" t="s">
        <v>309</v>
      </c>
      <c r="H160" s="13">
        <v>11369</v>
      </c>
      <c r="I160" s="13">
        <v>10583.420519145597</v>
      </c>
      <c r="J160" s="13">
        <v>10795</v>
      </c>
    </row>
    <row r="161" spans="1:10" ht="17.100000000000001" customHeight="1">
      <c r="A161" s="19" t="s">
        <v>5</v>
      </c>
      <c r="B161" s="19" t="s">
        <v>23</v>
      </c>
      <c r="C161" s="19">
        <v>4</v>
      </c>
      <c r="D161" s="19" t="s">
        <v>42</v>
      </c>
      <c r="E161" s="19" t="s">
        <v>93</v>
      </c>
      <c r="F161" s="19" t="s">
        <v>200</v>
      </c>
      <c r="G161" s="2" t="s">
        <v>309</v>
      </c>
      <c r="H161" s="13">
        <v>3984</v>
      </c>
      <c r="I161" s="13">
        <v>3947.1953746557333</v>
      </c>
      <c r="J161" s="13">
        <v>4026</v>
      </c>
    </row>
    <row r="162" spans="1:10" ht="17.100000000000001" customHeight="1">
      <c r="A162" s="19" t="s">
        <v>5</v>
      </c>
      <c r="B162" s="19" t="s">
        <v>20</v>
      </c>
      <c r="C162" s="19">
        <v>4</v>
      </c>
      <c r="D162" s="19" t="s">
        <v>42</v>
      </c>
      <c r="E162" s="19" t="s">
        <v>93</v>
      </c>
      <c r="F162" s="19" t="s">
        <v>200</v>
      </c>
      <c r="G162" s="2" t="s">
        <v>309</v>
      </c>
      <c r="H162" s="13">
        <v>103989</v>
      </c>
      <c r="I162" s="13">
        <v>74755.740000000005</v>
      </c>
      <c r="J162" s="13">
        <v>76251</v>
      </c>
    </row>
    <row r="163" spans="1:10" ht="17.100000000000001" customHeight="1">
      <c r="A163" s="19" t="s">
        <v>5</v>
      </c>
      <c r="B163" s="19" t="s">
        <v>22</v>
      </c>
      <c r="C163" s="19">
        <v>4</v>
      </c>
      <c r="D163" s="19" t="s">
        <v>42</v>
      </c>
      <c r="E163" s="19" t="s">
        <v>93</v>
      </c>
      <c r="F163" s="19" t="s">
        <v>200</v>
      </c>
      <c r="G163" s="2" t="s">
        <v>309</v>
      </c>
      <c r="H163" s="13">
        <v>1378</v>
      </c>
      <c r="I163" s="13">
        <v>1316.1364213951563</v>
      </c>
      <c r="J163" s="13">
        <v>1342</v>
      </c>
    </row>
    <row r="164" spans="1:10" ht="17.100000000000001" customHeight="1">
      <c r="A164" s="19" t="s">
        <v>5</v>
      </c>
      <c r="B164" s="19" t="s">
        <v>21</v>
      </c>
      <c r="C164" s="19">
        <v>4</v>
      </c>
      <c r="D164" s="19" t="s">
        <v>42</v>
      </c>
      <c r="E164" s="19" t="s">
        <v>93</v>
      </c>
      <c r="F164" s="19" t="s">
        <v>200</v>
      </c>
      <c r="G164" s="2" t="s">
        <v>310</v>
      </c>
      <c r="H164" s="13">
        <v>4744</v>
      </c>
      <c r="I164" s="13">
        <v>1785</v>
      </c>
      <c r="J164" s="13">
        <v>2250</v>
      </c>
    </row>
    <row r="165" spans="1:10" ht="17.100000000000001" customHeight="1">
      <c r="A165" s="19" t="s">
        <v>5</v>
      </c>
      <c r="B165" s="19" t="s">
        <v>27</v>
      </c>
      <c r="C165" s="19">
        <v>4</v>
      </c>
      <c r="D165" s="19" t="s">
        <v>42</v>
      </c>
      <c r="E165" s="19" t="s">
        <v>93</v>
      </c>
      <c r="F165" s="19" t="s">
        <v>201</v>
      </c>
      <c r="G165" s="2" t="s">
        <v>311</v>
      </c>
      <c r="H165" s="13">
        <v>38410</v>
      </c>
      <c r="I165" s="13">
        <v>47345.846020576813</v>
      </c>
      <c r="J165" s="13">
        <v>48293</v>
      </c>
    </row>
    <row r="166" spans="1:10" ht="17.100000000000001" customHeight="1">
      <c r="A166" s="19" t="s">
        <v>5</v>
      </c>
      <c r="B166" s="19" t="s">
        <v>15</v>
      </c>
      <c r="C166" s="19">
        <v>4</v>
      </c>
      <c r="D166" s="19" t="s">
        <v>42</v>
      </c>
      <c r="E166" s="19" t="s">
        <v>93</v>
      </c>
      <c r="F166" s="19" t="s">
        <v>201</v>
      </c>
      <c r="G166" s="2" t="s">
        <v>311</v>
      </c>
      <c r="H166" s="13">
        <v>37252</v>
      </c>
      <c r="I166" s="13">
        <v>38918.445779208683</v>
      </c>
      <c r="J166" s="13">
        <v>39697</v>
      </c>
    </row>
    <row r="167" spans="1:10" ht="17.100000000000001" customHeight="1">
      <c r="A167" s="19" t="s">
        <v>5</v>
      </c>
      <c r="B167" s="19" t="s">
        <v>16</v>
      </c>
      <c r="C167" s="19">
        <v>4</v>
      </c>
      <c r="D167" s="19" t="s">
        <v>42</v>
      </c>
      <c r="E167" s="19" t="s">
        <v>93</v>
      </c>
      <c r="F167" s="19" t="s">
        <v>201</v>
      </c>
      <c r="G167" s="2" t="s">
        <v>311</v>
      </c>
      <c r="H167" s="13">
        <v>35190</v>
      </c>
      <c r="I167" s="13">
        <v>33621.609749732859</v>
      </c>
      <c r="J167" s="13">
        <v>34294</v>
      </c>
    </row>
    <row r="168" spans="1:10" ht="17.100000000000001" customHeight="1">
      <c r="A168" s="19" t="s">
        <v>5</v>
      </c>
      <c r="B168" s="19" t="s">
        <v>17</v>
      </c>
      <c r="C168" s="19">
        <v>4</v>
      </c>
      <c r="D168" s="19" t="s">
        <v>42</v>
      </c>
      <c r="E168" s="19" t="s">
        <v>93</v>
      </c>
      <c r="F168" s="19" t="s">
        <v>201</v>
      </c>
      <c r="G168" s="2" t="s">
        <v>311</v>
      </c>
      <c r="H168" s="13">
        <v>30729</v>
      </c>
      <c r="I168" s="13">
        <v>30513.649379570863</v>
      </c>
      <c r="J168" s="13">
        <v>31124</v>
      </c>
    </row>
    <row r="169" spans="1:10" ht="17.100000000000001" customHeight="1">
      <c r="A169" s="19" t="s">
        <v>5</v>
      </c>
      <c r="B169" s="19" t="s">
        <v>18</v>
      </c>
      <c r="C169" s="19">
        <v>4</v>
      </c>
      <c r="D169" s="19" t="s">
        <v>42</v>
      </c>
      <c r="E169" s="19" t="s">
        <v>93</v>
      </c>
      <c r="F169" s="19" t="s">
        <v>201</v>
      </c>
      <c r="G169" s="2" t="s">
        <v>311</v>
      </c>
      <c r="H169" s="13">
        <v>45944</v>
      </c>
      <c r="I169" s="13">
        <v>44063.756772490146</v>
      </c>
      <c r="J169" s="13">
        <v>44945</v>
      </c>
    </row>
    <row r="170" spans="1:10" ht="17.100000000000001" customHeight="1">
      <c r="A170" s="19" t="s">
        <v>5</v>
      </c>
      <c r="B170" s="19" t="s">
        <v>19</v>
      </c>
      <c r="C170" s="19">
        <v>4</v>
      </c>
      <c r="D170" s="19" t="s">
        <v>42</v>
      </c>
      <c r="E170" s="19" t="s">
        <v>93</v>
      </c>
      <c r="F170" s="19" t="s">
        <v>201</v>
      </c>
      <c r="G170" s="2" t="s">
        <v>311</v>
      </c>
      <c r="H170" s="13">
        <v>113636</v>
      </c>
      <c r="I170" s="13">
        <v>114889.66699812685</v>
      </c>
      <c r="J170" s="13">
        <v>117187</v>
      </c>
    </row>
    <row r="171" spans="1:10" ht="17.100000000000001" customHeight="1">
      <c r="A171" s="19" t="s">
        <v>5</v>
      </c>
      <c r="B171" s="19" t="s">
        <v>23</v>
      </c>
      <c r="C171" s="19">
        <v>4</v>
      </c>
      <c r="D171" s="19" t="s">
        <v>42</v>
      </c>
      <c r="E171" s="19" t="s">
        <v>93</v>
      </c>
      <c r="F171" s="19" t="s">
        <v>201</v>
      </c>
      <c r="G171" s="2" t="s">
        <v>311</v>
      </c>
      <c r="H171" s="13">
        <v>27739</v>
      </c>
      <c r="I171" s="13">
        <v>25893.526523396889</v>
      </c>
      <c r="J171" s="13">
        <v>26411</v>
      </c>
    </row>
    <row r="172" spans="1:10" ht="17.100000000000001" customHeight="1">
      <c r="A172" s="19" t="s">
        <v>5</v>
      </c>
      <c r="B172" s="19" t="s">
        <v>20</v>
      </c>
      <c r="C172" s="19">
        <v>4</v>
      </c>
      <c r="D172" s="19" t="s">
        <v>42</v>
      </c>
      <c r="E172" s="19" t="s">
        <v>93</v>
      </c>
      <c r="F172" s="19" t="s">
        <v>201</v>
      </c>
      <c r="G172" s="2" t="s">
        <v>311</v>
      </c>
      <c r="H172" s="13">
        <v>229435</v>
      </c>
      <c r="I172" s="13">
        <v>213561.21769875276</v>
      </c>
      <c r="J172" s="13">
        <v>217832</v>
      </c>
    </row>
    <row r="173" spans="1:10" ht="17.100000000000001" customHeight="1">
      <c r="A173" s="19" t="s">
        <v>5</v>
      </c>
      <c r="B173" s="19" t="s">
        <v>22</v>
      </c>
      <c r="C173" s="19">
        <v>4</v>
      </c>
      <c r="D173" s="19" t="s">
        <v>42</v>
      </c>
      <c r="E173" s="19" t="s">
        <v>93</v>
      </c>
      <c r="F173" s="19" t="s">
        <v>201</v>
      </c>
      <c r="G173" s="2" t="s">
        <v>311</v>
      </c>
      <c r="H173" s="13">
        <v>5082</v>
      </c>
      <c r="I173" s="13">
        <v>6553.9693846086002</v>
      </c>
      <c r="J173" s="13">
        <v>6685</v>
      </c>
    </row>
    <row r="174" spans="1:10" ht="17.100000000000001" customHeight="1">
      <c r="A174" s="19" t="s">
        <v>5</v>
      </c>
      <c r="B174" s="19" t="s">
        <v>21</v>
      </c>
      <c r="C174" s="19">
        <v>4</v>
      </c>
      <c r="D174" s="19" t="s">
        <v>42</v>
      </c>
      <c r="E174" s="19" t="s">
        <v>93</v>
      </c>
      <c r="F174" s="19" t="s">
        <v>202</v>
      </c>
      <c r="G174" s="2" t="s">
        <v>312</v>
      </c>
      <c r="H174" s="13">
        <v>955</v>
      </c>
      <c r="I174" s="13">
        <v>3586.7168614173229</v>
      </c>
      <c r="J174" s="13">
        <v>3250</v>
      </c>
    </row>
    <row r="175" spans="1:10" ht="17.100000000000001" customHeight="1">
      <c r="A175" s="19" t="s">
        <v>5</v>
      </c>
      <c r="B175" s="19" t="s">
        <v>21</v>
      </c>
      <c r="C175" s="19">
        <v>4</v>
      </c>
      <c r="D175" s="19" t="s">
        <v>42</v>
      </c>
      <c r="E175" s="19" t="s">
        <v>94</v>
      </c>
      <c r="F175" s="19" t="s">
        <v>197</v>
      </c>
      <c r="G175" s="2" t="s">
        <v>313</v>
      </c>
      <c r="H175" s="13">
        <v>297814</v>
      </c>
      <c r="I175" s="13">
        <v>296099.4788710252</v>
      </c>
      <c r="J175" s="13">
        <v>308832</v>
      </c>
    </row>
    <row r="176" spans="1:10" ht="17.100000000000001" customHeight="1">
      <c r="A176" s="19" t="s">
        <v>6</v>
      </c>
      <c r="B176" s="19" t="s">
        <v>21</v>
      </c>
      <c r="C176" s="19">
        <v>4</v>
      </c>
      <c r="D176" s="19" t="s">
        <v>42</v>
      </c>
      <c r="E176" s="19" t="s">
        <v>94</v>
      </c>
      <c r="F176" s="19" t="s">
        <v>197</v>
      </c>
      <c r="G176" s="2" t="s">
        <v>313</v>
      </c>
      <c r="H176" s="13">
        <v>17688</v>
      </c>
      <c r="I176" s="13">
        <v>17688</v>
      </c>
      <c r="J176" s="13">
        <v>18449</v>
      </c>
    </row>
    <row r="177" spans="1:10" ht="17.100000000000001" customHeight="1">
      <c r="A177" s="22" t="s">
        <v>6</v>
      </c>
      <c r="B177" s="22" t="s">
        <v>21</v>
      </c>
      <c r="C177" s="22">
        <v>4</v>
      </c>
      <c r="D177" s="22" t="s">
        <v>42</v>
      </c>
      <c r="E177" s="22" t="s">
        <v>94</v>
      </c>
      <c r="F177" s="22" t="s">
        <v>171</v>
      </c>
      <c r="G177" s="8" t="s">
        <v>314</v>
      </c>
      <c r="H177" s="8">
        <v>158114</v>
      </c>
      <c r="I177" s="8">
        <v>146159.63</v>
      </c>
      <c r="J177" s="8">
        <v>161276</v>
      </c>
    </row>
    <row r="178" spans="1:10" ht="17.100000000000001" customHeight="1">
      <c r="A178" s="21" t="s">
        <v>8</v>
      </c>
      <c r="B178" s="21" t="s">
        <v>13</v>
      </c>
      <c r="C178" s="21">
        <v>4</v>
      </c>
      <c r="D178" s="21" t="s">
        <v>43</v>
      </c>
      <c r="E178" s="21" t="s">
        <v>85</v>
      </c>
      <c r="F178" s="21" t="s">
        <v>13</v>
      </c>
      <c r="G178" s="9" t="s">
        <v>315</v>
      </c>
      <c r="H178" s="10">
        <f>SUM(H179:H181)</f>
        <v>6181774</v>
      </c>
      <c r="I178" s="10">
        <f>SUM(I179:I181)</f>
        <v>6180594.8099999996</v>
      </c>
      <c r="J178" s="10">
        <f>SUM(J179:J181)</f>
        <v>6170299</v>
      </c>
    </row>
    <row r="179" spans="1:10" ht="17.100000000000001" customHeight="1">
      <c r="A179" s="21" t="s">
        <v>8</v>
      </c>
      <c r="B179" s="21" t="s">
        <v>21</v>
      </c>
      <c r="C179" s="21">
        <v>4</v>
      </c>
      <c r="D179" s="21" t="s">
        <v>43</v>
      </c>
      <c r="E179" s="21" t="s">
        <v>95</v>
      </c>
      <c r="F179" s="21" t="s">
        <v>203</v>
      </c>
      <c r="G179" s="6" t="s">
        <v>316</v>
      </c>
      <c r="H179" s="15">
        <v>2709274</v>
      </c>
      <c r="I179" s="15">
        <v>2708094.8099999996</v>
      </c>
      <c r="J179" s="15">
        <v>2582799</v>
      </c>
    </row>
    <row r="180" spans="1:10" ht="17.100000000000001" customHeight="1">
      <c r="A180" s="19" t="s">
        <v>8</v>
      </c>
      <c r="B180" s="19" t="s">
        <v>21</v>
      </c>
      <c r="C180" s="19">
        <v>4</v>
      </c>
      <c r="D180" s="19" t="s">
        <v>43</v>
      </c>
      <c r="E180" s="19" t="s">
        <v>95</v>
      </c>
      <c r="F180" s="19" t="s">
        <v>204</v>
      </c>
      <c r="G180" s="2" t="s">
        <v>317</v>
      </c>
      <c r="H180" s="13">
        <v>3470000</v>
      </c>
      <c r="I180" s="13">
        <v>3470000</v>
      </c>
      <c r="J180" s="13">
        <v>3585000</v>
      </c>
    </row>
    <row r="181" spans="1:10" ht="17.100000000000001" customHeight="1">
      <c r="A181" s="19" t="s">
        <v>8</v>
      </c>
      <c r="B181" s="22" t="s">
        <v>21</v>
      </c>
      <c r="C181" s="22">
        <v>4</v>
      </c>
      <c r="D181" s="22" t="s">
        <v>43</v>
      </c>
      <c r="E181" s="22" t="s">
        <v>95</v>
      </c>
      <c r="F181" s="22" t="s">
        <v>186</v>
      </c>
      <c r="G181" s="8" t="s">
        <v>318</v>
      </c>
      <c r="H181" s="13">
        <v>2500</v>
      </c>
      <c r="I181" s="8">
        <v>2500</v>
      </c>
      <c r="J181" s="13">
        <v>2500</v>
      </c>
    </row>
    <row r="182" spans="1:10" ht="17.100000000000001" customHeight="1">
      <c r="A182" s="21" t="s">
        <v>7</v>
      </c>
      <c r="B182" s="21" t="s">
        <v>13</v>
      </c>
      <c r="C182" s="21">
        <v>4</v>
      </c>
      <c r="D182" s="21" t="s">
        <v>44</v>
      </c>
      <c r="E182" s="21" t="s">
        <v>85</v>
      </c>
      <c r="F182" s="21" t="s">
        <v>13</v>
      </c>
      <c r="G182" s="9" t="s">
        <v>319</v>
      </c>
      <c r="H182" s="10">
        <f>SUM(H183:H191)</f>
        <v>338450</v>
      </c>
      <c r="I182" s="10">
        <f>SUM(I183:I191)</f>
        <v>314185.62452174502</v>
      </c>
      <c r="J182" s="10">
        <f>SUM(J183:J191)</f>
        <v>348802</v>
      </c>
    </row>
    <row r="183" spans="1:10" ht="17.100000000000001" customHeight="1">
      <c r="A183" s="21" t="s">
        <v>7</v>
      </c>
      <c r="B183" s="21" t="s">
        <v>29</v>
      </c>
      <c r="C183" s="21">
        <v>4</v>
      </c>
      <c r="D183" s="21" t="s">
        <v>44</v>
      </c>
      <c r="E183" s="21" t="s">
        <v>93</v>
      </c>
      <c r="F183" s="21" t="s">
        <v>199</v>
      </c>
      <c r="G183" s="6" t="s">
        <v>305</v>
      </c>
      <c r="H183" s="15">
        <v>2450</v>
      </c>
      <c r="I183" s="15">
        <v>1968.3419119889709</v>
      </c>
      <c r="J183" s="15">
        <v>2250</v>
      </c>
    </row>
    <row r="184" spans="1:10" ht="17.100000000000001" customHeight="1">
      <c r="A184" s="19" t="s">
        <v>7</v>
      </c>
      <c r="B184" s="19" t="s">
        <v>29</v>
      </c>
      <c r="C184" s="19">
        <v>4</v>
      </c>
      <c r="D184" s="19" t="s">
        <v>44</v>
      </c>
      <c r="E184" s="19" t="s">
        <v>93</v>
      </c>
      <c r="F184" s="19" t="s">
        <v>200</v>
      </c>
      <c r="G184" s="2" t="s">
        <v>309</v>
      </c>
      <c r="H184" s="13">
        <v>25500</v>
      </c>
      <c r="I184" s="13">
        <v>19717.552334336218</v>
      </c>
      <c r="J184" s="13">
        <v>22500</v>
      </c>
    </row>
    <row r="185" spans="1:10" ht="17.100000000000001" customHeight="1">
      <c r="A185" s="19" t="s">
        <v>7</v>
      </c>
      <c r="B185" s="19" t="s">
        <v>29</v>
      </c>
      <c r="C185" s="19">
        <v>4</v>
      </c>
      <c r="D185" s="19" t="s">
        <v>44</v>
      </c>
      <c r="E185" s="19" t="s">
        <v>93</v>
      </c>
      <c r="F185" s="19" t="s">
        <v>201</v>
      </c>
      <c r="G185" s="2" t="s">
        <v>311</v>
      </c>
      <c r="H185" s="13">
        <v>11750</v>
      </c>
      <c r="I185" s="13">
        <v>11526.436266072918</v>
      </c>
      <c r="J185" s="13">
        <v>11750</v>
      </c>
    </row>
    <row r="186" spans="1:10" ht="17.100000000000001" customHeight="1">
      <c r="A186" s="19" t="s">
        <v>7</v>
      </c>
      <c r="B186" s="19" t="s">
        <v>29</v>
      </c>
      <c r="C186" s="19">
        <v>4</v>
      </c>
      <c r="D186" s="19" t="s">
        <v>44</v>
      </c>
      <c r="E186" s="19" t="s">
        <v>96</v>
      </c>
      <c r="F186" s="19" t="s">
        <v>205</v>
      </c>
      <c r="G186" s="2" t="s">
        <v>320</v>
      </c>
      <c r="H186" s="13">
        <v>131500</v>
      </c>
      <c r="I186" s="13">
        <v>129726.27598890608</v>
      </c>
      <c r="J186" s="13">
        <v>135305</v>
      </c>
    </row>
    <row r="187" spans="1:10" ht="17.100000000000001" customHeight="1">
      <c r="A187" s="19" t="s">
        <v>7</v>
      </c>
      <c r="B187" s="19" t="s">
        <v>29</v>
      </c>
      <c r="C187" s="19">
        <v>4</v>
      </c>
      <c r="D187" s="19" t="s">
        <v>44</v>
      </c>
      <c r="E187" s="19" t="s">
        <v>96</v>
      </c>
      <c r="F187" s="19" t="s">
        <v>188</v>
      </c>
      <c r="G187" s="2" t="s">
        <v>321</v>
      </c>
      <c r="H187" s="13">
        <v>59750</v>
      </c>
      <c r="I187" s="13">
        <v>61280.93</v>
      </c>
      <c r="J187" s="13">
        <v>69247</v>
      </c>
    </row>
    <row r="188" spans="1:10" ht="17.100000000000001" customHeight="1">
      <c r="A188" s="19" t="s">
        <v>7</v>
      </c>
      <c r="B188" s="19" t="s">
        <v>29</v>
      </c>
      <c r="C188" s="19">
        <v>4</v>
      </c>
      <c r="D188" s="19" t="s">
        <v>44</v>
      </c>
      <c r="E188" s="19" t="s">
        <v>96</v>
      </c>
      <c r="F188" s="19" t="s">
        <v>170</v>
      </c>
      <c r="G188" s="2" t="s">
        <v>322</v>
      </c>
      <c r="H188" s="13">
        <v>1000</v>
      </c>
      <c r="I188" s="13">
        <v>1293.97</v>
      </c>
      <c r="J188" s="13">
        <v>1250</v>
      </c>
    </row>
    <row r="189" spans="1:10" ht="17.100000000000001" customHeight="1">
      <c r="A189" s="19" t="s">
        <v>7</v>
      </c>
      <c r="B189" s="19" t="s">
        <v>29</v>
      </c>
      <c r="C189" s="19">
        <v>4</v>
      </c>
      <c r="D189" s="19" t="s">
        <v>44</v>
      </c>
      <c r="E189" s="19" t="s">
        <v>96</v>
      </c>
      <c r="F189" s="19" t="s">
        <v>171</v>
      </c>
      <c r="G189" s="2" t="s">
        <v>323</v>
      </c>
      <c r="H189" s="13">
        <v>12500</v>
      </c>
      <c r="I189" s="13">
        <v>12715.088020440857</v>
      </c>
      <c r="J189" s="13">
        <v>12500</v>
      </c>
    </row>
    <row r="190" spans="1:10" ht="17.100000000000001" customHeight="1">
      <c r="A190" s="19" t="s">
        <v>7</v>
      </c>
      <c r="B190" s="19" t="s">
        <v>29</v>
      </c>
      <c r="C190" s="19">
        <v>4</v>
      </c>
      <c r="D190" s="19" t="s">
        <v>44</v>
      </c>
      <c r="E190" s="19" t="s">
        <v>96</v>
      </c>
      <c r="F190" s="19" t="s">
        <v>206</v>
      </c>
      <c r="G190" s="2" t="s">
        <v>324</v>
      </c>
      <c r="H190" s="13">
        <v>90000</v>
      </c>
      <c r="I190" s="13">
        <v>75957.03</v>
      </c>
      <c r="J190" s="13">
        <v>90000</v>
      </c>
    </row>
    <row r="191" spans="1:10" ht="17.100000000000001" customHeight="1">
      <c r="A191" s="19" t="s">
        <v>7</v>
      </c>
      <c r="B191" s="19" t="s">
        <v>29</v>
      </c>
      <c r="C191" s="19">
        <v>4</v>
      </c>
      <c r="D191" s="19" t="s">
        <v>44</v>
      </c>
      <c r="E191" s="19" t="s">
        <v>96</v>
      </c>
      <c r="F191" s="19" t="s">
        <v>179</v>
      </c>
      <c r="G191" s="2" t="s">
        <v>325</v>
      </c>
      <c r="H191" s="13">
        <v>4000</v>
      </c>
      <c r="I191" s="13">
        <v>0</v>
      </c>
      <c r="J191" s="13">
        <v>4000</v>
      </c>
    </row>
    <row r="192" spans="1:10" ht="17.100000000000001" customHeight="1">
      <c r="A192" s="21" t="s">
        <v>5</v>
      </c>
      <c r="B192" s="21" t="s">
        <v>13</v>
      </c>
      <c r="C192" s="21">
        <v>4</v>
      </c>
      <c r="D192" s="21" t="s">
        <v>45</v>
      </c>
      <c r="E192" s="21" t="s">
        <v>85</v>
      </c>
      <c r="F192" s="21" t="s">
        <v>13</v>
      </c>
      <c r="G192" s="9" t="s">
        <v>326</v>
      </c>
      <c r="H192" s="10">
        <f>H193</f>
        <v>2500</v>
      </c>
      <c r="I192" s="10">
        <f>I193</f>
        <v>946.8</v>
      </c>
      <c r="J192" s="10">
        <f>J193</f>
        <v>1250</v>
      </c>
    </row>
    <row r="193" spans="1:10" ht="17.100000000000001" customHeight="1">
      <c r="A193" s="21" t="s">
        <v>5</v>
      </c>
      <c r="B193" s="21" t="s">
        <v>30</v>
      </c>
      <c r="C193" s="21">
        <v>4</v>
      </c>
      <c r="D193" s="21" t="s">
        <v>45</v>
      </c>
      <c r="E193" s="21" t="s">
        <v>88</v>
      </c>
      <c r="F193" s="21" t="s">
        <v>176</v>
      </c>
      <c r="G193" s="6" t="s">
        <v>327</v>
      </c>
      <c r="H193" s="15">
        <v>2500</v>
      </c>
      <c r="I193" s="15">
        <v>946.8</v>
      </c>
      <c r="J193" s="15">
        <v>1250</v>
      </c>
    </row>
    <row r="194" spans="1:10" ht="17.100000000000001" customHeight="1">
      <c r="A194" s="21" t="s">
        <v>5</v>
      </c>
      <c r="B194" s="21" t="s">
        <v>13</v>
      </c>
      <c r="C194" s="21">
        <v>4</v>
      </c>
      <c r="D194" s="21" t="s">
        <v>46</v>
      </c>
      <c r="E194" s="21" t="s">
        <v>85</v>
      </c>
      <c r="F194" s="21" t="s">
        <v>13</v>
      </c>
      <c r="G194" s="9" t="s">
        <v>328</v>
      </c>
      <c r="H194" s="10">
        <f>SUM(H195:H205)</f>
        <v>197500</v>
      </c>
      <c r="I194" s="10">
        <f>SUM(I195:I205)</f>
        <v>155022.72000000003</v>
      </c>
      <c r="J194" s="10">
        <f>SUM(J195:J205)</f>
        <v>350384</v>
      </c>
    </row>
    <row r="195" spans="1:10" ht="17.100000000000001" customHeight="1">
      <c r="A195" s="21" t="s">
        <v>5</v>
      </c>
      <c r="B195" s="21" t="s">
        <v>21</v>
      </c>
      <c r="C195" s="21">
        <v>4</v>
      </c>
      <c r="D195" s="21" t="s">
        <v>46</v>
      </c>
      <c r="E195" s="21" t="s">
        <v>86</v>
      </c>
      <c r="F195" s="21" t="s">
        <v>165</v>
      </c>
      <c r="G195" s="6" t="s">
        <v>329</v>
      </c>
      <c r="H195" s="15">
        <v>62500</v>
      </c>
      <c r="I195" s="15">
        <v>52481.96</v>
      </c>
      <c r="J195" s="15">
        <v>62500</v>
      </c>
    </row>
    <row r="196" spans="1:10" ht="17.100000000000001" customHeight="1">
      <c r="A196" s="19" t="s">
        <v>5</v>
      </c>
      <c r="B196" s="19" t="s">
        <v>21</v>
      </c>
      <c r="C196" s="19">
        <v>4</v>
      </c>
      <c r="D196" s="19" t="s">
        <v>46</v>
      </c>
      <c r="E196" s="19" t="s">
        <v>86</v>
      </c>
      <c r="F196" s="19" t="s">
        <v>164</v>
      </c>
      <c r="G196" s="2" t="s">
        <v>330</v>
      </c>
      <c r="H196" s="13">
        <v>0</v>
      </c>
      <c r="I196" s="13">
        <v>0</v>
      </c>
      <c r="J196" s="13">
        <v>170134</v>
      </c>
    </row>
    <row r="197" spans="1:10" ht="17.100000000000001" customHeight="1">
      <c r="A197" s="19" t="s">
        <v>5</v>
      </c>
      <c r="B197" s="19" t="s">
        <v>21</v>
      </c>
      <c r="C197" s="19">
        <v>4</v>
      </c>
      <c r="D197" s="19" t="s">
        <v>46</v>
      </c>
      <c r="E197" s="19" t="s">
        <v>86</v>
      </c>
      <c r="F197" s="19" t="s">
        <v>181</v>
      </c>
      <c r="G197" s="2" t="s">
        <v>267</v>
      </c>
      <c r="H197" s="13">
        <v>17500</v>
      </c>
      <c r="I197" s="13">
        <v>14694.95</v>
      </c>
      <c r="J197" s="13">
        <v>18750</v>
      </c>
    </row>
    <row r="198" spans="1:10" ht="17.100000000000001" customHeight="1">
      <c r="A198" s="19" t="s">
        <v>5</v>
      </c>
      <c r="B198" s="19" t="s">
        <v>21</v>
      </c>
      <c r="C198" s="19">
        <v>4</v>
      </c>
      <c r="D198" s="19" t="s">
        <v>46</v>
      </c>
      <c r="E198" s="19" t="s">
        <v>86</v>
      </c>
      <c r="F198" s="19" t="s">
        <v>187</v>
      </c>
      <c r="G198" s="2" t="s">
        <v>331</v>
      </c>
      <c r="H198" s="13">
        <v>25000</v>
      </c>
      <c r="I198" s="13">
        <v>11075.38</v>
      </c>
      <c r="J198" s="13">
        <v>17500</v>
      </c>
    </row>
    <row r="199" spans="1:10" ht="17.100000000000001" customHeight="1">
      <c r="A199" s="19" t="s">
        <v>5</v>
      </c>
      <c r="B199" s="19" t="s">
        <v>21</v>
      </c>
      <c r="C199" s="19">
        <v>4</v>
      </c>
      <c r="D199" s="19" t="s">
        <v>46</v>
      </c>
      <c r="E199" s="19" t="s">
        <v>86</v>
      </c>
      <c r="F199" s="19" t="s">
        <v>207</v>
      </c>
      <c r="G199" s="2" t="s">
        <v>332</v>
      </c>
      <c r="H199" s="13">
        <v>25000</v>
      </c>
      <c r="I199" s="13">
        <v>19320.689999999999</v>
      </c>
      <c r="J199" s="13">
        <v>17500</v>
      </c>
    </row>
    <row r="200" spans="1:10" ht="17.100000000000001" customHeight="1">
      <c r="A200" s="22" t="s">
        <v>5</v>
      </c>
      <c r="B200" s="22" t="s">
        <v>21</v>
      </c>
      <c r="C200" s="22">
        <v>4</v>
      </c>
      <c r="D200" s="22" t="s">
        <v>46</v>
      </c>
      <c r="E200" s="22" t="s">
        <v>86</v>
      </c>
      <c r="F200" s="22" t="s">
        <v>208</v>
      </c>
      <c r="G200" s="8" t="s">
        <v>333</v>
      </c>
      <c r="H200" s="13">
        <v>10000</v>
      </c>
      <c r="I200" s="13">
        <v>6351.15</v>
      </c>
      <c r="J200" s="13">
        <v>6500</v>
      </c>
    </row>
    <row r="201" spans="1:10" ht="17.100000000000001" customHeight="1">
      <c r="A201" s="22" t="s">
        <v>5</v>
      </c>
      <c r="B201" s="22" t="s">
        <v>21</v>
      </c>
      <c r="C201" s="22">
        <v>4</v>
      </c>
      <c r="D201" s="22" t="s">
        <v>46</v>
      </c>
      <c r="E201" s="22" t="s">
        <v>86</v>
      </c>
      <c r="F201" s="22" t="s">
        <v>209</v>
      </c>
      <c r="G201" s="8" t="s">
        <v>334</v>
      </c>
      <c r="H201" s="13">
        <v>15000</v>
      </c>
      <c r="I201" s="13">
        <v>14208.8</v>
      </c>
      <c r="J201" s="13">
        <v>15000</v>
      </c>
    </row>
    <row r="202" spans="1:10" ht="17.100000000000001" customHeight="1">
      <c r="A202" s="22" t="s">
        <v>5</v>
      </c>
      <c r="B202" s="22" t="s">
        <v>21</v>
      </c>
      <c r="C202" s="22">
        <v>4</v>
      </c>
      <c r="D202" s="22" t="s">
        <v>46</v>
      </c>
      <c r="E202" s="22" t="s">
        <v>86</v>
      </c>
      <c r="F202" s="22" t="s">
        <v>210</v>
      </c>
      <c r="G202" s="8" t="s">
        <v>335</v>
      </c>
      <c r="H202" s="8">
        <v>5000</v>
      </c>
      <c r="I202" s="8">
        <v>2790.97</v>
      </c>
      <c r="J202" s="8">
        <v>5000</v>
      </c>
    </row>
    <row r="203" spans="1:10" ht="17.100000000000001" customHeight="1">
      <c r="A203" s="22" t="s">
        <v>5</v>
      </c>
      <c r="B203" s="22" t="s">
        <v>21</v>
      </c>
      <c r="C203" s="22">
        <v>4</v>
      </c>
      <c r="D203" s="22" t="s">
        <v>46</v>
      </c>
      <c r="E203" s="22" t="s">
        <v>86</v>
      </c>
      <c r="F203" s="22" t="s">
        <v>170</v>
      </c>
      <c r="G203" s="8" t="s">
        <v>336</v>
      </c>
      <c r="H203" s="8">
        <v>5000</v>
      </c>
      <c r="I203" s="8">
        <v>2815.91</v>
      </c>
      <c r="J203" s="8">
        <v>5000</v>
      </c>
    </row>
    <row r="204" spans="1:10" ht="17.100000000000001" customHeight="1">
      <c r="A204" s="22" t="s">
        <v>5</v>
      </c>
      <c r="B204" s="22" t="s">
        <v>21</v>
      </c>
      <c r="C204" s="22">
        <v>4</v>
      </c>
      <c r="D204" s="22" t="s">
        <v>46</v>
      </c>
      <c r="E204" s="22" t="s">
        <v>86</v>
      </c>
      <c r="F204" s="22" t="s">
        <v>171</v>
      </c>
      <c r="G204" s="8" t="s">
        <v>269</v>
      </c>
      <c r="H204" s="8">
        <v>22500</v>
      </c>
      <c r="I204" s="8">
        <v>22219.72</v>
      </c>
      <c r="J204" s="8">
        <v>22500</v>
      </c>
    </row>
    <row r="205" spans="1:10" ht="17.100000000000001" customHeight="1">
      <c r="A205" s="19" t="s">
        <v>6</v>
      </c>
      <c r="B205" s="22" t="s">
        <v>21</v>
      </c>
      <c r="C205" s="22">
        <v>4</v>
      </c>
      <c r="D205" s="22" t="s">
        <v>46</v>
      </c>
      <c r="E205" s="22" t="s">
        <v>86</v>
      </c>
      <c r="F205" s="22" t="s">
        <v>178</v>
      </c>
      <c r="G205" s="8" t="s">
        <v>287</v>
      </c>
      <c r="H205" s="13">
        <v>10000</v>
      </c>
      <c r="I205" s="8">
        <v>9063.19</v>
      </c>
      <c r="J205" s="13">
        <v>10000</v>
      </c>
    </row>
    <row r="206" spans="1:10" ht="17.100000000000001" customHeight="1">
      <c r="A206" s="21" t="s">
        <v>5</v>
      </c>
      <c r="B206" s="21" t="s">
        <v>13</v>
      </c>
      <c r="C206" s="21">
        <v>4</v>
      </c>
      <c r="D206" s="21" t="s">
        <v>47</v>
      </c>
      <c r="E206" s="21" t="s">
        <v>85</v>
      </c>
      <c r="F206" s="21" t="s">
        <v>13</v>
      </c>
      <c r="G206" s="9" t="s">
        <v>337</v>
      </c>
      <c r="H206" s="10">
        <f>SUM(H207:H211)</f>
        <v>903027</v>
      </c>
      <c r="I206" s="10">
        <f>SUM(I207:I211)</f>
        <v>934212.13367368386</v>
      </c>
      <c r="J206" s="10">
        <f>SUM(J207:J211)</f>
        <v>1118638</v>
      </c>
    </row>
    <row r="207" spans="1:10" ht="17.100000000000001" customHeight="1">
      <c r="A207" s="21" t="s">
        <v>5</v>
      </c>
      <c r="B207" s="21" t="s">
        <v>23</v>
      </c>
      <c r="C207" s="21">
        <v>4</v>
      </c>
      <c r="D207" s="21" t="s">
        <v>47</v>
      </c>
      <c r="E207" s="21" t="s">
        <v>86</v>
      </c>
      <c r="F207" s="21" t="s">
        <v>183</v>
      </c>
      <c r="G207" s="6" t="s">
        <v>338</v>
      </c>
      <c r="H207" s="15">
        <v>602667</v>
      </c>
      <c r="I207" s="15">
        <v>586081.69047368388</v>
      </c>
      <c r="J207" s="15">
        <v>681465</v>
      </c>
    </row>
    <row r="208" spans="1:10" ht="17.100000000000001" customHeight="1">
      <c r="A208" s="19" t="s">
        <v>5</v>
      </c>
      <c r="B208" s="19" t="s">
        <v>23</v>
      </c>
      <c r="C208" s="19">
        <v>4</v>
      </c>
      <c r="D208" s="19" t="s">
        <v>47</v>
      </c>
      <c r="E208" s="19" t="s">
        <v>86</v>
      </c>
      <c r="F208" s="19" t="s">
        <v>188</v>
      </c>
      <c r="G208" s="2" t="s">
        <v>267</v>
      </c>
      <c r="H208" s="13">
        <v>267843</v>
      </c>
      <c r="I208" s="13">
        <v>322592.87320000003</v>
      </c>
      <c r="J208" s="13">
        <v>399990</v>
      </c>
    </row>
    <row r="209" spans="1:10" ht="17.100000000000001" customHeight="1">
      <c r="A209" s="19" t="s">
        <v>5</v>
      </c>
      <c r="B209" s="19" t="s">
        <v>23</v>
      </c>
      <c r="C209" s="19">
        <v>4</v>
      </c>
      <c r="D209" s="19" t="s">
        <v>47</v>
      </c>
      <c r="E209" s="19" t="s">
        <v>86</v>
      </c>
      <c r="F209" s="19" t="s">
        <v>170</v>
      </c>
      <c r="G209" s="2" t="s">
        <v>275</v>
      </c>
      <c r="H209" s="13">
        <v>21200</v>
      </c>
      <c r="I209" s="13">
        <f>3947.56+3497.41</f>
        <v>7444.9699999999993</v>
      </c>
      <c r="J209" s="13">
        <v>21500</v>
      </c>
    </row>
    <row r="210" spans="1:10" ht="17.100000000000001" customHeight="1">
      <c r="A210" s="19" t="s">
        <v>5</v>
      </c>
      <c r="B210" s="19" t="s">
        <v>23</v>
      </c>
      <c r="C210" s="19">
        <v>4</v>
      </c>
      <c r="D210" s="19" t="s">
        <v>47</v>
      </c>
      <c r="E210" s="19" t="s">
        <v>86</v>
      </c>
      <c r="F210" s="19" t="s">
        <v>171</v>
      </c>
      <c r="G210" s="2" t="s">
        <v>269</v>
      </c>
      <c r="H210" s="13">
        <v>8300</v>
      </c>
      <c r="I210" s="13">
        <v>9924.11</v>
      </c>
      <c r="J210" s="13">
        <v>10900</v>
      </c>
    </row>
    <row r="211" spans="1:10" ht="17.100000000000001" customHeight="1">
      <c r="A211" s="19" t="s">
        <v>5</v>
      </c>
      <c r="B211" s="22" t="s">
        <v>23</v>
      </c>
      <c r="C211" s="22">
        <v>4</v>
      </c>
      <c r="D211" s="22" t="s">
        <v>47</v>
      </c>
      <c r="E211" s="22" t="s">
        <v>86</v>
      </c>
      <c r="F211" s="22" t="s">
        <v>211</v>
      </c>
      <c r="G211" s="8" t="s">
        <v>276</v>
      </c>
      <c r="H211" s="13">
        <v>3017</v>
      </c>
      <c r="I211" s="8">
        <v>8168.49</v>
      </c>
      <c r="J211" s="13">
        <v>4783</v>
      </c>
    </row>
    <row r="212" spans="1:10" ht="17.100000000000001" customHeight="1">
      <c r="A212" s="21" t="s">
        <v>5</v>
      </c>
      <c r="B212" s="21" t="s">
        <v>13</v>
      </c>
      <c r="C212" s="21">
        <v>4</v>
      </c>
      <c r="D212" s="21" t="s">
        <v>48</v>
      </c>
      <c r="E212" s="21" t="s">
        <v>85</v>
      </c>
      <c r="F212" s="21" t="s">
        <v>13</v>
      </c>
      <c r="G212" s="9" t="s">
        <v>339</v>
      </c>
      <c r="H212" s="10">
        <f>SUM(H213:H231)</f>
        <v>2032019</v>
      </c>
      <c r="I212" s="10">
        <f>SUM(I213:I231)</f>
        <v>1938818.4082836846</v>
      </c>
      <c r="J212" s="10">
        <f>SUM(J213:J231)</f>
        <v>2061659</v>
      </c>
    </row>
    <row r="213" spans="1:10" ht="17.100000000000001" customHeight="1">
      <c r="A213" s="21" t="s">
        <v>5</v>
      </c>
      <c r="B213" s="21" t="s">
        <v>28</v>
      </c>
      <c r="C213" s="21">
        <v>4</v>
      </c>
      <c r="D213" s="21" t="s">
        <v>48</v>
      </c>
      <c r="E213" s="21" t="s">
        <v>41</v>
      </c>
      <c r="F213" s="21" t="s">
        <v>212</v>
      </c>
      <c r="G213" s="6" t="s">
        <v>340</v>
      </c>
      <c r="H213" s="15">
        <v>91854</v>
      </c>
      <c r="I213" s="15">
        <v>89529.024563331113</v>
      </c>
      <c r="J213" s="15">
        <v>93379</v>
      </c>
    </row>
    <row r="214" spans="1:10" ht="17.100000000000001" customHeight="1">
      <c r="A214" s="19" t="s">
        <v>5</v>
      </c>
      <c r="B214" s="19" t="s">
        <v>28</v>
      </c>
      <c r="C214" s="19">
        <v>4</v>
      </c>
      <c r="D214" s="19" t="s">
        <v>48</v>
      </c>
      <c r="E214" s="19" t="s">
        <v>41</v>
      </c>
      <c r="F214" s="19" t="s">
        <v>213</v>
      </c>
      <c r="G214" s="2" t="s">
        <v>341</v>
      </c>
      <c r="H214" s="13">
        <v>449089</v>
      </c>
      <c r="I214" s="13">
        <v>414589.97988717625</v>
      </c>
      <c r="J214" s="13">
        <v>432417</v>
      </c>
    </row>
    <row r="215" spans="1:10" ht="17.100000000000001" customHeight="1">
      <c r="A215" s="19" t="s">
        <v>5</v>
      </c>
      <c r="B215" s="19" t="s">
        <v>28</v>
      </c>
      <c r="C215" s="19">
        <v>4</v>
      </c>
      <c r="D215" s="19" t="s">
        <v>48</v>
      </c>
      <c r="E215" s="19" t="s">
        <v>41</v>
      </c>
      <c r="F215" s="19" t="s">
        <v>214</v>
      </c>
      <c r="G215" s="2" t="s">
        <v>342</v>
      </c>
      <c r="H215" s="13">
        <v>93380</v>
      </c>
      <c r="I215" s="13">
        <v>92103.4</v>
      </c>
      <c r="J215" s="13">
        <v>96064</v>
      </c>
    </row>
    <row r="216" spans="1:10" ht="17.100000000000001" customHeight="1">
      <c r="A216" s="19" t="s">
        <v>5</v>
      </c>
      <c r="B216" s="19" t="s">
        <v>28</v>
      </c>
      <c r="C216" s="19">
        <v>4</v>
      </c>
      <c r="D216" s="19" t="s">
        <v>48</v>
      </c>
      <c r="E216" s="19" t="s">
        <v>41</v>
      </c>
      <c r="F216" s="19" t="s">
        <v>215</v>
      </c>
      <c r="G216" s="2" t="s">
        <v>343</v>
      </c>
      <c r="H216" s="13">
        <v>134367</v>
      </c>
      <c r="I216" s="13">
        <v>149999.23842180544</v>
      </c>
      <c r="J216" s="13">
        <v>156449</v>
      </c>
    </row>
    <row r="217" spans="1:10" ht="17.100000000000001" customHeight="1">
      <c r="A217" s="19" t="s">
        <v>5</v>
      </c>
      <c r="B217" s="19" t="s">
        <v>28</v>
      </c>
      <c r="C217" s="19">
        <v>4</v>
      </c>
      <c r="D217" s="19" t="s">
        <v>48</v>
      </c>
      <c r="E217" s="19" t="s">
        <v>41</v>
      </c>
      <c r="F217" s="19" t="s">
        <v>181</v>
      </c>
      <c r="G217" s="2" t="s">
        <v>344</v>
      </c>
      <c r="H217" s="13">
        <v>207439</v>
      </c>
      <c r="I217" s="13">
        <v>208942.06000424761</v>
      </c>
      <c r="J217" s="13">
        <v>233493</v>
      </c>
    </row>
    <row r="218" spans="1:10" ht="17.100000000000001" customHeight="1">
      <c r="A218" s="19" t="s">
        <v>5</v>
      </c>
      <c r="B218" s="19" t="s">
        <v>28</v>
      </c>
      <c r="C218" s="19">
        <v>4</v>
      </c>
      <c r="D218" s="19" t="s">
        <v>48</v>
      </c>
      <c r="E218" s="19" t="s">
        <v>41</v>
      </c>
      <c r="F218" s="19" t="s">
        <v>216</v>
      </c>
      <c r="G218" s="2" t="s">
        <v>345</v>
      </c>
      <c r="H218" s="13">
        <v>191733</v>
      </c>
      <c r="I218" s="13">
        <v>179800.84</v>
      </c>
      <c r="J218" s="13">
        <v>213714</v>
      </c>
    </row>
    <row r="219" spans="1:10" ht="17.100000000000001" customHeight="1">
      <c r="A219" s="19" t="s">
        <v>5</v>
      </c>
      <c r="B219" s="19" t="s">
        <v>28</v>
      </c>
      <c r="C219" s="19">
        <v>4</v>
      </c>
      <c r="D219" s="19" t="s">
        <v>48</v>
      </c>
      <c r="E219" s="19" t="s">
        <v>41</v>
      </c>
      <c r="F219" s="19" t="s">
        <v>217</v>
      </c>
      <c r="G219" s="2" t="s">
        <v>346</v>
      </c>
      <c r="H219" s="13">
        <v>1909</v>
      </c>
      <c r="I219" s="13">
        <v>2400.7784362450038</v>
      </c>
      <c r="J219" s="13">
        <v>2400</v>
      </c>
    </row>
    <row r="220" spans="1:10" ht="17.100000000000001" customHeight="1">
      <c r="A220" s="19" t="s">
        <v>5</v>
      </c>
      <c r="B220" s="19" t="s">
        <v>28</v>
      </c>
      <c r="C220" s="19">
        <v>4</v>
      </c>
      <c r="D220" s="19" t="s">
        <v>48</v>
      </c>
      <c r="E220" s="19" t="s">
        <v>41</v>
      </c>
      <c r="F220" s="19" t="s">
        <v>218</v>
      </c>
      <c r="G220" s="2" t="s">
        <v>347</v>
      </c>
      <c r="H220" s="13">
        <v>5511</v>
      </c>
      <c r="I220" s="13">
        <v>5750</v>
      </c>
      <c r="J220" s="13">
        <v>5950</v>
      </c>
    </row>
    <row r="221" spans="1:10" ht="17.100000000000001" customHeight="1">
      <c r="A221" s="19" t="s">
        <v>5</v>
      </c>
      <c r="B221" s="19" t="s">
        <v>28</v>
      </c>
      <c r="C221" s="19">
        <v>4</v>
      </c>
      <c r="D221" s="19" t="s">
        <v>48</v>
      </c>
      <c r="E221" s="19" t="s">
        <v>41</v>
      </c>
      <c r="F221" s="19" t="s">
        <v>171</v>
      </c>
      <c r="G221" s="2" t="s">
        <v>269</v>
      </c>
      <c r="H221" s="13">
        <v>7469</v>
      </c>
      <c r="I221" s="13">
        <v>13647.471859496598</v>
      </c>
      <c r="J221" s="13">
        <v>13650</v>
      </c>
    </row>
    <row r="222" spans="1:10" ht="17.100000000000001" customHeight="1">
      <c r="A222" s="19" t="s">
        <v>5</v>
      </c>
      <c r="B222" s="19" t="s">
        <v>28</v>
      </c>
      <c r="C222" s="19">
        <v>4</v>
      </c>
      <c r="D222" s="19" t="s">
        <v>48</v>
      </c>
      <c r="E222" s="19" t="s">
        <v>41</v>
      </c>
      <c r="F222" s="19" t="s">
        <v>206</v>
      </c>
      <c r="G222" s="2" t="s">
        <v>348</v>
      </c>
      <c r="H222" s="13">
        <v>17298</v>
      </c>
      <c r="I222" s="13">
        <v>19113.521222277202</v>
      </c>
      <c r="J222" s="13">
        <v>19250</v>
      </c>
    </row>
    <row r="223" spans="1:10" ht="17.100000000000001" customHeight="1">
      <c r="A223" s="19" t="s">
        <v>5</v>
      </c>
      <c r="B223" s="19" t="s">
        <v>28</v>
      </c>
      <c r="C223" s="19">
        <v>4</v>
      </c>
      <c r="D223" s="19" t="s">
        <v>48</v>
      </c>
      <c r="E223" s="19" t="s">
        <v>41</v>
      </c>
      <c r="F223" s="19" t="s">
        <v>219</v>
      </c>
      <c r="G223" s="2" t="s">
        <v>349</v>
      </c>
      <c r="H223" s="13">
        <v>264994</v>
      </c>
      <c r="I223" s="13">
        <v>222975.61305834557</v>
      </c>
      <c r="J223" s="13">
        <v>245500</v>
      </c>
    </row>
    <row r="224" spans="1:10" ht="17.100000000000001" customHeight="1">
      <c r="A224" s="19" t="s">
        <v>5</v>
      </c>
      <c r="B224" s="19" t="s">
        <v>28</v>
      </c>
      <c r="C224" s="19">
        <v>4</v>
      </c>
      <c r="D224" s="19" t="s">
        <v>48</v>
      </c>
      <c r="E224" s="19" t="s">
        <v>41</v>
      </c>
      <c r="F224" s="19" t="s">
        <v>220</v>
      </c>
      <c r="G224" s="2" t="s">
        <v>350</v>
      </c>
      <c r="H224" s="13">
        <v>7059</v>
      </c>
      <c r="I224" s="13">
        <v>10708.418279245761</v>
      </c>
      <c r="J224" s="13">
        <v>10750</v>
      </c>
    </row>
    <row r="225" spans="1:10" ht="17.100000000000001" customHeight="1">
      <c r="A225" s="19" t="s">
        <v>5</v>
      </c>
      <c r="B225" s="19" t="s">
        <v>28</v>
      </c>
      <c r="C225" s="19">
        <v>4</v>
      </c>
      <c r="D225" s="19" t="s">
        <v>48</v>
      </c>
      <c r="E225" s="19" t="s">
        <v>41</v>
      </c>
      <c r="F225" s="19" t="s">
        <v>221</v>
      </c>
      <c r="G225" s="2" t="s">
        <v>351</v>
      </c>
      <c r="H225" s="13">
        <v>20230</v>
      </c>
      <c r="I225" s="13">
        <v>18796.886230970857</v>
      </c>
      <c r="J225" s="13">
        <v>19750</v>
      </c>
    </row>
    <row r="226" spans="1:10" ht="17.100000000000001" customHeight="1">
      <c r="A226" s="19" t="s">
        <v>5</v>
      </c>
      <c r="B226" s="19" t="s">
        <v>28</v>
      </c>
      <c r="C226" s="19">
        <v>4</v>
      </c>
      <c r="D226" s="19" t="s">
        <v>48</v>
      </c>
      <c r="E226" s="19" t="s">
        <v>41</v>
      </c>
      <c r="F226" s="19" t="s">
        <v>222</v>
      </c>
      <c r="G226" s="2" t="s">
        <v>352</v>
      </c>
      <c r="H226" s="13">
        <v>129930</v>
      </c>
      <c r="I226" s="13">
        <v>94225.04</v>
      </c>
      <c r="J226" s="13">
        <v>97500</v>
      </c>
    </row>
    <row r="227" spans="1:10" ht="17.100000000000001" customHeight="1">
      <c r="A227" s="19" t="s">
        <v>5</v>
      </c>
      <c r="B227" s="19" t="s">
        <v>28</v>
      </c>
      <c r="C227" s="19">
        <v>4</v>
      </c>
      <c r="D227" s="19" t="s">
        <v>48</v>
      </c>
      <c r="E227" s="19" t="s">
        <v>41</v>
      </c>
      <c r="F227" s="19" t="s">
        <v>223</v>
      </c>
      <c r="G227" s="2" t="s">
        <v>353</v>
      </c>
      <c r="H227" s="13">
        <v>1519</v>
      </c>
      <c r="I227" s="13">
        <v>742.97506257110354</v>
      </c>
      <c r="J227" s="13">
        <v>1500</v>
      </c>
    </row>
    <row r="228" spans="1:10" ht="17.100000000000001" customHeight="1">
      <c r="A228" s="19" t="s">
        <v>5</v>
      </c>
      <c r="B228" s="19" t="s">
        <v>28</v>
      </c>
      <c r="C228" s="19">
        <v>4</v>
      </c>
      <c r="D228" s="19" t="s">
        <v>48</v>
      </c>
      <c r="E228" s="19" t="s">
        <v>41</v>
      </c>
      <c r="F228" s="19" t="s">
        <v>202</v>
      </c>
      <c r="G228" s="2" t="s">
        <v>354</v>
      </c>
      <c r="H228" s="13">
        <v>11105</v>
      </c>
      <c r="I228" s="13">
        <v>7812.5012579721342</v>
      </c>
      <c r="J228" s="13">
        <v>8250</v>
      </c>
    </row>
    <row r="229" spans="1:10" ht="17.100000000000001" customHeight="1">
      <c r="A229" s="19" t="s">
        <v>6</v>
      </c>
      <c r="B229" s="19" t="s">
        <v>28</v>
      </c>
      <c r="C229" s="19">
        <v>4</v>
      </c>
      <c r="D229" s="19" t="s">
        <v>48</v>
      </c>
      <c r="E229" s="19" t="s">
        <v>41</v>
      </c>
      <c r="F229" s="19" t="s">
        <v>179</v>
      </c>
      <c r="G229" s="2" t="s">
        <v>353</v>
      </c>
      <c r="H229" s="13">
        <v>5000</v>
      </c>
      <c r="I229" s="13">
        <v>0</v>
      </c>
      <c r="J229" s="13">
        <v>5000</v>
      </c>
    </row>
    <row r="230" spans="1:10" ht="17.100000000000001" customHeight="1">
      <c r="A230" s="19" t="s">
        <v>6</v>
      </c>
      <c r="B230" s="19" t="s">
        <v>28</v>
      </c>
      <c r="C230" s="19">
        <v>4</v>
      </c>
      <c r="D230" s="19" t="s">
        <v>48</v>
      </c>
      <c r="E230" s="19" t="s">
        <v>41</v>
      </c>
      <c r="F230" s="19" t="s">
        <v>224</v>
      </c>
      <c r="G230" s="2" t="s">
        <v>355</v>
      </c>
      <c r="H230" s="13">
        <v>392133</v>
      </c>
      <c r="I230" s="13">
        <v>391608</v>
      </c>
      <c r="J230" s="13">
        <v>406643</v>
      </c>
    </row>
    <row r="231" spans="1:10" ht="17.100000000000001" customHeight="1">
      <c r="A231" s="19" t="s">
        <v>5</v>
      </c>
      <c r="B231" s="22" t="s">
        <v>28</v>
      </c>
      <c r="C231" s="22">
        <v>4</v>
      </c>
      <c r="D231" s="22" t="s">
        <v>48</v>
      </c>
      <c r="E231" s="22" t="s">
        <v>41</v>
      </c>
      <c r="F231" s="22" t="s">
        <v>179</v>
      </c>
      <c r="G231" s="8" t="s">
        <v>353</v>
      </c>
      <c r="H231" s="13">
        <v>0</v>
      </c>
      <c r="I231" s="8">
        <v>16072.66</v>
      </c>
      <c r="J231" s="13">
        <v>0</v>
      </c>
    </row>
    <row r="232" spans="1:10" ht="17.100000000000001" customHeight="1">
      <c r="A232" s="21" t="s">
        <v>5</v>
      </c>
      <c r="B232" s="21" t="s">
        <v>13</v>
      </c>
      <c r="C232" s="21">
        <v>4</v>
      </c>
      <c r="D232" s="21" t="s">
        <v>49</v>
      </c>
      <c r="E232" s="21" t="s">
        <v>85</v>
      </c>
      <c r="F232" s="21" t="s">
        <v>13</v>
      </c>
      <c r="G232" s="9" t="s">
        <v>356</v>
      </c>
      <c r="H232" s="10">
        <f>SUM(H233:H237)</f>
        <v>159590</v>
      </c>
      <c r="I232" s="10">
        <f>SUM(I233:I237)</f>
        <v>130807.32466198859</v>
      </c>
      <c r="J232" s="10">
        <f>SUM(J233:J237)</f>
        <v>137491</v>
      </c>
    </row>
    <row r="233" spans="1:10" ht="17.100000000000001" customHeight="1">
      <c r="A233" s="21" t="s">
        <v>5</v>
      </c>
      <c r="B233" s="21" t="s">
        <v>23</v>
      </c>
      <c r="C233" s="21">
        <v>4</v>
      </c>
      <c r="D233" s="21" t="s">
        <v>49</v>
      </c>
      <c r="E233" s="21" t="s">
        <v>86</v>
      </c>
      <c r="F233" s="21" t="s">
        <v>183</v>
      </c>
      <c r="G233" s="6" t="s">
        <v>338</v>
      </c>
      <c r="H233" s="15">
        <v>105060</v>
      </c>
      <c r="I233" s="15">
        <v>73468.705861988579</v>
      </c>
      <c r="J233" s="15">
        <v>76628</v>
      </c>
    </row>
    <row r="234" spans="1:10" ht="17.100000000000001" customHeight="1">
      <c r="A234" s="19" t="s">
        <v>5</v>
      </c>
      <c r="B234" s="19" t="s">
        <v>23</v>
      </c>
      <c r="C234" s="19">
        <v>4</v>
      </c>
      <c r="D234" s="19" t="s">
        <v>49</v>
      </c>
      <c r="E234" s="19" t="s">
        <v>86</v>
      </c>
      <c r="F234" s="19" t="s">
        <v>185</v>
      </c>
      <c r="G234" s="2" t="s">
        <v>267</v>
      </c>
      <c r="H234" s="13">
        <v>52530</v>
      </c>
      <c r="I234" s="13">
        <v>55371.238800000006</v>
      </c>
      <c r="J234" s="13">
        <v>58988</v>
      </c>
    </row>
    <row r="235" spans="1:10" ht="17.100000000000001" customHeight="1">
      <c r="A235" s="19" t="s">
        <v>5</v>
      </c>
      <c r="B235" s="19" t="s">
        <v>23</v>
      </c>
      <c r="C235" s="19">
        <v>4</v>
      </c>
      <c r="D235" s="19" t="s">
        <v>49</v>
      </c>
      <c r="E235" s="19" t="s">
        <v>86</v>
      </c>
      <c r="F235" s="19" t="s">
        <v>168</v>
      </c>
      <c r="G235" s="2" t="s">
        <v>268</v>
      </c>
      <c r="H235" s="13">
        <v>0</v>
      </c>
      <c r="I235" s="13">
        <v>100</v>
      </c>
      <c r="J235" s="13">
        <v>0</v>
      </c>
    </row>
    <row r="236" spans="1:10" ht="17.100000000000001" customHeight="1">
      <c r="A236" s="19" t="s">
        <v>5</v>
      </c>
      <c r="B236" s="19" t="s">
        <v>23</v>
      </c>
      <c r="C236" s="19">
        <v>4</v>
      </c>
      <c r="D236" s="19" t="s">
        <v>49</v>
      </c>
      <c r="E236" s="19" t="s">
        <v>86</v>
      </c>
      <c r="F236" s="19" t="s">
        <v>170</v>
      </c>
      <c r="G236" s="2" t="s">
        <v>275</v>
      </c>
      <c r="H236" s="13">
        <v>1250</v>
      </c>
      <c r="I236" s="13">
        <v>1475</v>
      </c>
      <c r="J236" s="13">
        <v>1475</v>
      </c>
    </row>
    <row r="237" spans="1:10" ht="17.100000000000001" customHeight="1">
      <c r="A237" s="22" t="s">
        <v>5</v>
      </c>
      <c r="B237" s="22" t="s">
        <v>23</v>
      </c>
      <c r="C237" s="22">
        <v>4</v>
      </c>
      <c r="D237" s="22" t="s">
        <v>49</v>
      </c>
      <c r="E237" s="22" t="s">
        <v>86</v>
      </c>
      <c r="F237" s="22" t="s">
        <v>173</v>
      </c>
      <c r="G237" s="8" t="s">
        <v>269</v>
      </c>
      <c r="H237" s="8">
        <v>750</v>
      </c>
      <c r="I237" s="8">
        <v>392.38</v>
      </c>
      <c r="J237" s="8">
        <v>400</v>
      </c>
    </row>
    <row r="238" spans="1:10" ht="17.100000000000001" customHeight="1">
      <c r="A238" s="21" t="s">
        <v>5</v>
      </c>
      <c r="B238" s="21" t="s">
        <v>13</v>
      </c>
      <c r="C238" s="21">
        <v>4</v>
      </c>
      <c r="D238" s="21" t="s">
        <v>50</v>
      </c>
      <c r="E238" s="21" t="s">
        <v>85</v>
      </c>
      <c r="F238" s="21" t="s">
        <v>13</v>
      </c>
      <c r="G238" s="9" t="s">
        <v>357</v>
      </c>
      <c r="H238" s="10">
        <f>SUM(H239:H243)</f>
        <v>110700</v>
      </c>
      <c r="I238" s="10">
        <f>SUM(I239:I243)</f>
        <v>62729.671704986824</v>
      </c>
      <c r="J238" s="10">
        <f>SUM(J239:J243)</f>
        <v>74250</v>
      </c>
    </row>
    <row r="239" spans="1:10" ht="17.100000000000001" customHeight="1">
      <c r="A239" s="21" t="s">
        <v>5</v>
      </c>
      <c r="B239" s="21" t="s">
        <v>21</v>
      </c>
      <c r="C239" s="21">
        <v>4</v>
      </c>
      <c r="D239" s="21" t="s">
        <v>50</v>
      </c>
      <c r="E239" s="21" t="s">
        <v>86</v>
      </c>
      <c r="F239" s="21" t="s">
        <v>183</v>
      </c>
      <c r="G239" s="6" t="s">
        <v>338</v>
      </c>
      <c r="H239" s="15">
        <v>77500</v>
      </c>
      <c r="I239" s="15">
        <v>45663.199999999997</v>
      </c>
      <c r="J239" s="15">
        <v>52500</v>
      </c>
    </row>
    <row r="240" spans="1:10" ht="17.100000000000001" customHeight="1">
      <c r="A240" s="19" t="s">
        <v>5</v>
      </c>
      <c r="B240" s="19" t="s">
        <v>21</v>
      </c>
      <c r="C240" s="19">
        <v>4</v>
      </c>
      <c r="D240" s="19" t="s">
        <v>50</v>
      </c>
      <c r="E240" s="19" t="s">
        <v>86</v>
      </c>
      <c r="F240" s="19" t="s">
        <v>181</v>
      </c>
      <c r="G240" s="2" t="s">
        <v>267</v>
      </c>
      <c r="H240" s="13">
        <v>21700</v>
      </c>
      <c r="I240" s="13">
        <v>12785.696</v>
      </c>
      <c r="J240" s="13">
        <v>15750</v>
      </c>
    </row>
    <row r="241" spans="1:10" ht="17.100000000000001" customHeight="1">
      <c r="A241" s="19" t="s">
        <v>5</v>
      </c>
      <c r="B241" s="19" t="s">
        <v>21</v>
      </c>
      <c r="C241" s="19">
        <v>4</v>
      </c>
      <c r="D241" s="19" t="s">
        <v>50</v>
      </c>
      <c r="E241" s="19" t="s">
        <v>86</v>
      </c>
      <c r="F241" s="19" t="s">
        <v>187</v>
      </c>
      <c r="G241" s="2" t="s">
        <v>286</v>
      </c>
      <c r="H241" s="13">
        <v>5000</v>
      </c>
      <c r="I241" s="13">
        <v>2139.358878</v>
      </c>
      <c r="J241" s="13">
        <v>2500</v>
      </c>
    </row>
    <row r="242" spans="1:10" ht="17.100000000000001" customHeight="1">
      <c r="A242" s="19" t="s">
        <v>5</v>
      </c>
      <c r="B242" s="19" t="s">
        <v>21</v>
      </c>
      <c r="C242" s="19">
        <v>4</v>
      </c>
      <c r="D242" s="19" t="s">
        <v>50</v>
      </c>
      <c r="E242" s="19" t="s">
        <v>86</v>
      </c>
      <c r="F242" s="19" t="s">
        <v>170</v>
      </c>
      <c r="G242" s="2" t="s">
        <v>275</v>
      </c>
      <c r="H242" s="13">
        <v>5000</v>
      </c>
      <c r="I242" s="13">
        <v>1577.9868269868334</v>
      </c>
      <c r="J242" s="13">
        <v>2500</v>
      </c>
    </row>
    <row r="243" spans="1:10" ht="17.100000000000001" customHeight="1">
      <c r="A243" s="22" t="s">
        <v>5</v>
      </c>
      <c r="B243" s="22" t="s">
        <v>21</v>
      </c>
      <c r="C243" s="22">
        <v>4</v>
      </c>
      <c r="D243" s="22" t="s">
        <v>50</v>
      </c>
      <c r="E243" s="22" t="s">
        <v>86</v>
      </c>
      <c r="F243" s="22" t="s">
        <v>171</v>
      </c>
      <c r="G243" s="8" t="s">
        <v>269</v>
      </c>
      <c r="H243" s="8">
        <v>1500</v>
      </c>
      <c r="I243" s="8">
        <v>563.42999999999995</v>
      </c>
      <c r="J243" s="8">
        <v>1000</v>
      </c>
    </row>
    <row r="244" spans="1:10" ht="17.100000000000001" customHeight="1">
      <c r="A244" s="21" t="s">
        <v>5</v>
      </c>
      <c r="B244" s="21" t="s">
        <v>13</v>
      </c>
      <c r="C244" s="21">
        <v>4</v>
      </c>
      <c r="D244" s="21" t="s">
        <v>51</v>
      </c>
      <c r="E244" s="21" t="s">
        <v>85</v>
      </c>
      <c r="F244" s="21" t="s">
        <v>13</v>
      </c>
      <c r="G244" s="9" t="s">
        <v>358</v>
      </c>
      <c r="H244" s="10">
        <f>SUM(H245:H250)</f>
        <v>753786</v>
      </c>
      <c r="I244" s="10">
        <f>SUM(I245:I250)</f>
        <v>511125.1428834559</v>
      </c>
      <c r="J244" s="10">
        <f>SUM(J245:J250)</f>
        <v>541348</v>
      </c>
    </row>
    <row r="245" spans="1:10" ht="17.100000000000001" customHeight="1">
      <c r="A245" s="21" t="s">
        <v>5</v>
      </c>
      <c r="B245" s="21" t="s">
        <v>21</v>
      </c>
      <c r="C245" s="21">
        <v>4</v>
      </c>
      <c r="D245" s="21" t="s">
        <v>51</v>
      </c>
      <c r="E245" s="21" t="s">
        <v>86</v>
      </c>
      <c r="F245" s="21" t="s">
        <v>165</v>
      </c>
      <c r="G245" s="6" t="s">
        <v>338</v>
      </c>
      <c r="H245" s="15">
        <v>483154</v>
      </c>
      <c r="I245" s="15">
        <v>322311.00631519995</v>
      </c>
      <c r="J245" s="15">
        <v>336170</v>
      </c>
    </row>
    <row r="246" spans="1:10" ht="17.100000000000001" customHeight="1">
      <c r="A246" s="19" t="s">
        <v>5</v>
      </c>
      <c r="B246" s="19" t="s">
        <v>21</v>
      </c>
      <c r="C246" s="19">
        <v>4</v>
      </c>
      <c r="D246" s="19" t="s">
        <v>51</v>
      </c>
      <c r="E246" s="19" t="s">
        <v>86</v>
      </c>
      <c r="F246" s="19" t="s">
        <v>184</v>
      </c>
      <c r="G246" s="2" t="s">
        <v>359</v>
      </c>
      <c r="H246" s="13">
        <v>16132</v>
      </c>
      <c r="I246" s="13">
        <v>8320.16</v>
      </c>
      <c r="J246" s="13">
        <v>8678</v>
      </c>
    </row>
    <row r="247" spans="1:10" ht="17.100000000000001" customHeight="1">
      <c r="A247" s="19" t="s">
        <v>5</v>
      </c>
      <c r="B247" s="19" t="s">
        <v>21</v>
      </c>
      <c r="C247" s="19">
        <v>4</v>
      </c>
      <c r="D247" s="19" t="s">
        <v>51</v>
      </c>
      <c r="E247" s="19" t="s">
        <v>86</v>
      </c>
      <c r="F247" s="19" t="s">
        <v>185</v>
      </c>
      <c r="G247" s="2" t="s">
        <v>267</v>
      </c>
      <c r="H247" s="13">
        <v>245500</v>
      </c>
      <c r="I247" s="13">
        <v>175946.72656825598</v>
      </c>
      <c r="J247" s="13">
        <v>189750.00000000003</v>
      </c>
    </row>
    <row r="248" spans="1:10" ht="17.100000000000001" customHeight="1">
      <c r="A248" s="19" t="s">
        <v>5</v>
      </c>
      <c r="B248" s="19" t="s">
        <v>21</v>
      </c>
      <c r="C248" s="19">
        <v>4</v>
      </c>
      <c r="D248" s="19" t="s">
        <v>51</v>
      </c>
      <c r="E248" s="19" t="s">
        <v>86</v>
      </c>
      <c r="F248" s="19" t="s">
        <v>168</v>
      </c>
      <c r="G248" s="2" t="s">
        <v>268</v>
      </c>
      <c r="H248" s="13">
        <v>1500</v>
      </c>
      <c r="I248" s="13">
        <v>0</v>
      </c>
      <c r="J248" s="13">
        <v>1250</v>
      </c>
    </row>
    <row r="249" spans="1:10" ht="17.100000000000001" customHeight="1">
      <c r="A249" s="19" t="s">
        <v>5</v>
      </c>
      <c r="B249" s="19" t="s">
        <v>21</v>
      </c>
      <c r="C249" s="19">
        <v>4</v>
      </c>
      <c r="D249" s="19" t="s">
        <v>51</v>
      </c>
      <c r="E249" s="19" t="s">
        <v>86</v>
      </c>
      <c r="F249" s="19" t="s">
        <v>187</v>
      </c>
      <c r="G249" s="2" t="s">
        <v>275</v>
      </c>
      <c r="H249" s="13">
        <v>5000</v>
      </c>
      <c r="I249" s="13">
        <v>3039.36</v>
      </c>
      <c r="J249" s="13">
        <v>4000</v>
      </c>
    </row>
    <row r="250" spans="1:10" ht="17.100000000000001" customHeight="1">
      <c r="A250" s="19" t="s">
        <v>5</v>
      </c>
      <c r="B250" s="19" t="s">
        <v>21</v>
      </c>
      <c r="C250" s="19">
        <v>4</v>
      </c>
      <c r="D250" s="19" t="s">
        <v>51</v>
      </c>
      <c r="E250" s="19" t="s">
        <v>86</v>
      </c>
      <c r="F250" s="19" t="s">
        <v>171</v>
      </c>
      <c r="G250" s="2" t="s">
        <v>269</v>
      </c>
      <c r="H250" s="13">
        <v>2500</v>
      </c>
      <c r="I250" s="13">
        <v>1507.89</v>
      </c>
      <c r="J250" s="13">
        <v>1500</v>
      </c>
    </row>
    <row r="251" spans="1:10" ht="17.100000000000001" customHeight="1">
      <c r="A251" s="21" t="s">
        <v>5</v>
      </c>
      <c r="B251" s="21" t="s">
        <v>13</v>
      </c>
      <c r="C251" s="21">
        <v>4</v>
      </c>
      <c r="D251" s="21" t="s">
        <v>52</v>
      </c>
      <c r="E251" s="21" t="s">
        <v>85</v>
      </c>
      <c r="F251" s="21" t="s">
        <v>13</v>
      </c>
      <c r="G251" s="9" t="s">
        <v>360</v>
      </c>
      <c r="H251" s="10">
        <f>SUM(H252:H257)</f>
        <v>131900</v>
      </c>
      <c r="I251" s="10">
        <f>SUM(I252:I257)</f>
        <v>164779.79187391009</v>
      </c>
      <c r="J251" s="10">
        <f>SUM(J252:J257)</f>
        <v>165463</v>
      </c>
    </row>
    <row r="252" spans="1:10" ht="17.100000000000001" customHeight="1">
      <c r="A252" s="23" t="s">
        <v>5</v>
      </c>
      <c r="B252" s="23" t="s">
        <v>21</v>
      </c>
      <c r="C252" s="23">
        <v>4</v>
      </c>
      <c r="D252" s="23" t="s">
        <v>52</v>
      </c>
      <c r="E252" s="23" t="s">
        <v>86</v>
      </c>
      <c r="F252" s="23" t="s">
        <v>165</v>
      </c>
      <c r="G252" s="10" t="s">
        <v>320</v>
      </c>
      <c r="H252" s="15">
        <v>47500</v>
      </c>
      <c r="I252" s="15">
        <v>67418.329473910082</v>
      </c>
      <c r="J252" s="15">
        <v>71463</v>
      </c>
    </row>
    <row r="253" spans="1:10" ht="17.100000000000001" customHeight="1">
      <c r="A253" s="22" t="s">
        <v>5</v>
      </c>
      <c r="B253" s="22" t="s">
        <v>21</v>
      </c>
      <c r="C253" s="22">
        <v>4</v>
      </c>
      <c r="D253" s="22" t="s">
        <v>52</v>
      </c>
      <c r="E253" s="22" t="s">
        <v>86</v>
      </c>
      <c r="F253" s="22" t="s">
        <v>185</v>
      </c>
      <c r="G253" s="8" t="s">
        <v>267</v>
      </c>
      <c r="H253" s="13">
        <v>23400</v>
      </c>
      <c r="I253" s="13">
        <v>43705.132400000002</v>
      </c>
      <c r="J253" s="13">
        <v>46500</v>
      </c>
    </row>
    <row r="254" spans="1:10" ht="17.100000000000001" customHeight="1">
      <c r="A254" s="22" t="s">
        <v>5</v>
      </c>
      <c r="B254" s="22" t="s">
        <v>21</v>
      </c>
      <c r="C254" s="22">
        <v>4</v>
      </c>
      <c r="D254" s="22" t="s">
        <v>52</v>
      </c>
      <c r="E254" s="22" t="s">
        <v>86</v>
      </c>
      <c r="F254" s="22" t="s">
        <v>168</v>
      </c>
      <c r="G254" s="8" t="s">
        <v>361</v>
      </c>
      <c r="H254" s="13">
        <v>31500</v>
      </c>
      <c r="I254" s="13">
        <v>47416.2</v>
      </c>
      <c r="J254" s="13">
        <v>32500</v>
      </c>
    </row>
    <row r="255" spans="1:10" ht="17.100000000000001" customHeight="1">
      <c r="A255" s="22" t="s">
        <v>5</v>
      </c>
      <c r="B255" s="22" t="s">
        <v>21</v>
      </c>
      <c r="C255" s="22">
        <v>4</v>
      </c>
      <c r="D255" s="22" t="s">
        <v>52</v>
      </c>
      <c r="E255" s="22" t="s">
        <v>86</v>
      </c>
      <c r="F255" s="22" t="s">
        <v>170</v>
      </c>
      <c r="G255" s="2" t="s">
        <v>275</v>
      </c>
      <c r="H255" s="13">
        <v>4500</v>
      </c>
      <c r="I255" s="13">
        <v>2237.1999999999998</v>
      </c>
      <c r="J255" s="13">
        <v>2500</v>
      </c>
    </row>
    <row r="256" spans="1:10" ht="17.100000000000001" customHeight="1">
      <c r="A256" s="22" t="s">
        <v>5</v>
      </c>
      <c r="B256" s="22" t="s">
        <v>21</v>
      </c>
      <c r="C256" s="22">
        <v>4</v>
      </c>
      <c r="D256" s="22" t="s">
        <v>52</v>
      </c>
      <c r="E256" s="22" t="s">
        <v>86</v>
      </c>
      <c r="F256" s="22" t="s">
        <v>171</v>
      </c>
      <c r="G256" s="8" t="s">
        <v>269</v>
      </c>
      <c r="H256" s="13">
        <v>25000</v>
      </c>
      <c r="I256" s="13">
        <v>4002.93</v>
      </c>
      <c r="J256" s="13">
        <v>12500</v>
      </c>
    </row>
    <row r="257" spans="1:10" ht="17.100000000000001" customHeight="1">
      <c r="A257" s="19" t="s">
        <v>5</v>
      </c>
      <c r="B257" s="22" t="s">
        <v>21</v>
      </c>
      <c r="C257" s="22">
        <v>4</v>
      </c>
      <c r="D257" s="22" t="s">
        <v>52</v>
      </c>
      <c r="E257" s="22" t="s">
        <v>86</v>
      </c>
      <c r="F257" s="22" t="s">
        <v>178</v>
      </c>
      <c r="G257" s="8" t="s">
        <v>287</v>
      </c>
      <c r="H257" s="13">
        <v>0</v>
      </c>
      <c r="I257" s="8">
        <v>0</v>
      </c>
      <c r="J257" s="13">
        <v>0</v>
      </c>
    </row>
    <row r="258" spans="1:10" ht="17.100000000000001" customHeight="1">
      <c r="A258" s="21" t="s">
        <v>5</v>
      </c>
      <c r="B258" s="21" t="s">
        <v>13</v>
      </c>
      <c r="C258" s="21">
        <v>4</v>
      </c>
      <c r="D258" s="21" t="s">
        <v>53</v>
      </c>
      <c r="E258" s="21" t="s">
        <v>85</v>
      </c>
      <c r="F258" s="21" t="s">
        <v>13</v>
      </c>
      <c r="G258" s="9" t="s">
        <v>362</v>
      </c>
      <c r="H258" s="10">
        <f>SUM(H259:H262)</f>
        <v>106106</v>
      </c>
      <c r="I258" s="10">
        <f>SUM(I259:I262)</f>
        <v>93102.795887563887</v>
      </c>
      <c r="J258" s="10">
        <f>SUM(J259:J262)</f>
        <v>101443</v>
      </c>
    </row>
    <row r="259" spans="1:10" ht="17.100000000000001" customHeight="1">
      <c r="A259" s="21" t="s">
        <v>5</v>
      </c>
      <c r="B259" s="21" t="s">
        <v>20</v>
      </c>
      <c r="C259" s="21">
        <v>4</v>
      </c>
      <c r="D259" s="21" t="s">
        <v>53</v>
      </c>
      <c r="E259" s="21" t="s">
        <v>86</v>
      </c>
      <c r="F259" s="21" t="s">
        <v>165</v>
      </c>
      <c r="G259" s="6" t="s">
        <v>338</v>
      </c>
      <c r="H259" s="15">
        <v>52500</v>
      </c>
      <c r="I259" s="15">
        <v>56009.765887563881</v>
      </c>
      <c r="J259" s="15">
        <v>58418</v>
      </c>
    </row>
    <row r="260" spans="1:10" ht="17.100000000000001" customHeight="1">
      <c r="A260" s="19" t="s">
        <v>5</v>
      </c>
      <c r="B260" s="19" t="s">
        <v>20</v>
      </c>
      <c r="C260" s="19">
        <v>4</v>
      </c>
      <c r="D260" s="19" t="s">
        <v>53</v>
      </c>
      <c r="E260" s="19" t="s">
        <v>86</v>
      </c>
      <c r="F260" s="19" t="s">
        <v>216</v>
      </c>
      <c r="G260" s="2" t="s">
        <v>267</v>
      </c>
      <c r="H260" s="13">
        <v>20630</v>
      </c>
      <c r="I260" s="13">
        <v>33082.800000000003</v>
      </c>
      <c r="J260" s="13">
        <v>35525</v>
      </c>
    </row>
    <row r="261" spans="1:10" ht="17.100000000000001" customHeight="1">
      <c r="A261" s="19" t="s">
        <v>5</v>
      </c>
      <c r="B261" s="19" t="s">
        <v>20</v>
      </c>
      <c r="C261" s="19">
        <v>4</v>
      </c>
      <c r="D261" s="19" t="s">
        <v>53</v>
      </c>
      <c r="E261" s="19" t="s">
        <v>86</v>
      </c>
      <c r="F261" s="19" t="s">
        <v>171</v>
      </c>
      <c r="G261" s="2" t="s">
        <v>269</v>
      </c>
      <c r="H261" s="13">
        <v>10476</v>
      </c>
      <c r="I261" s="13">
        <v>4010.2299999999959</v>
      </c>
      <c r="J261" s="13">
        <v>7500</v>
      </c>
    </row>
    <row r="262" spans="1:10" ht="17.100000000000001" customHeight="1">
      <c r="A262" s="19" t="s">
        <v>6</v>
      </c>
      <c r="B262" s="19" t="s">
        <v>20</v>
      </c>
      <c r="C262" s="19">
        <v>4</v>
      </c>
      <c r="D262" s="19" t="s">
        <v>53</v>
      </c>
      <c r="E262" s="19" t="s">
        <v>86</v>
      </c>
      <c r="F262" s="19" t="s">
        <v>179</v>
      </c>
      <c r="G262" s="2" t="s">
        <v>363</v>
      </c>
      <c r="H262" s="13">
        <v>22500</v>
      </c>
      <c r="I262" s="13">
        <v>0</v>
      </c>
      <c r="J262" s="13">
        <v>0</v>
      </c>
    </row>
    <row r="263" spans="1:10" ht="17.100000000000001" customHeight="1">
      <c r="A263" s="21" t="s">
        <v>5</v>
      </c>
      <c r="B263" s="21" t="s">
        <v>13</v>
      </c>
      <c r="C263" s="21">
        <v>4</v>
      </c>
      <c r="D263" s="21" t="s">
        <v>54</v>
      </c>
      <c r="E263" s="21" t="s">
        <v>85</v>
      </c>
      <c r="F263" s="21" t="s">
        <v>13</v>
      </c>
      <c r="G263" s="9" t="s">
        <v>364</v>
      </c>
      <c r="H263" s="10">
        <f>SUM(H264:H271)</f>
        <v>97500</v>
      </c>
      <c r="I263" s="10">
        <f>SUM(I264:I271)</f>
        <v>102550.32101589361</v>
      </c>
      <c r="J263" s="10">
        <f>SUM(J264:J271)</f>
        <v>111334</v>
      </c>
    </row>
    <row r="264" spans="1:10" ht="17.100000000000001" customHeight="1">
      <c r="A264" s="21" t="s">
        <v>5</v>
      </c>
      <c r="B264" s="21" t="s">
        <v>23</v>
      </c>
      <c r="C264" s="21">
        <v>4</v>
      </c>
      <c r="D264" s="21" t="s">
        <v>54</v>
      </c>
      <c r="E264" s="21" t="s">
        <v>86</v>
      </c>
      <c r="F264" s="21" t="s">
        <v>165</v>
      </c>
      <c r="G264" s="6" t="s">
        <v>338</v>
      </c>
      <c r="H264" s="15">
        <v>56886</v>
      </c>
      <c r="I264" s="15">
        <v>49987.687815893609</v>
      </c>
      <c r="J264" s="15">
        <v>60998</v>
      </c>
    </row>
    <row r="265" spans="1:10" ht="17.100000000000001" customHeight="1">
      <c r="A265" s="19" t="s">
        <v>5</v>
      </c>
      <c r="B265" s="19" t="s">
        <v>23</v>
      </c>
      <c r="C265" s="19">
        <v>4</v>
      </c>
      <c r="D265" s="19" t="s">
        <v>54</v>
      </c>
      <c r="E265" s="19" t="s">
        <v>86</v>
      </c>
      <c r="F265" s="19" t="s">
        <v>185</v>
      </c>
      <c r="G265" s="2" t="s">
        <v>267</v>
      </c>
      <c r="H265" s="13">
        <v>9641</v>
      </c>
      <c r="I265" s="13">
        <v>24394.553200000002</v>
      </c>
      <c r="J265" s="13">
        <v>31162</v>
      </c>
    </row>
    <row r="266" spans="1:10" ht="17.100000000000001" customHeight="1">
      <c r="A266" s="19" t="s">
        <v>5</v>
      </c>
      <c r="B266" s="19" t="s">
        <v>23</v>
      </c>
      <c r="C266" s="19">
        <v>4</v>
      </c>
      <c r="D266" s="19" t="s">
        <v>54</v>
      </c>
      <c r="E266" s="19" t="s">
        <v>86</v>
      </c>
      <c r="F266" s="19" t="s">
        <v>187</v>
      </c>
      <c r="G266" s="2" t="s">
        <v>286</v>
      </c>
      <c r="H266" s="13">
        <v>2500</v>
      </c>
      <c r="I266" s="13">
        <v>1331.08</v>
      </c>
      <c r="J266" s="13">
        <v>0</v>
      </c>
    </row>
    <row r="267" spans="1:10" ht="17.100000000000001" customHeight="1">
      <c r="A267" s="19" t="s">
        <v>5</v>
      </c>
      <c r="B267" s="19" t="s">
        <v>23</v>
      </c>
      <c r="C267" s="19">
        <v>4</v>
      </c>
      <c r="D267" s="19" t="s">
        <v>54</v>
      </c>
      <c r="E267" s="19" t="s">
        <v>86</v>
      </c>
      <c r="F267" s="19" t="s">
        <v>170</v>
      </c>
      <c r="G267" s="2" t="s">
        <v>275</v>
      </c>
      <c r="H267" s="13">
        <v>0</v>
      </c>
      <c r="I267" s="13">
        <v>1611.1</v>
      </c>
      <c r="J267" s="13">
        <v>0</v>
      </c>
    </row>
    <row r="268" spans="1:10" ht="17.100000000000001" customHeight="1">
      <c r="A268" s="19" t="s">
        <v>5</v>
      </c>
      <c r="B268" s="19" t="s">
        <v>23</v>
      </c>
      <c r="C268" s="19">
        <v>4</v>
      </c>
      <c r="D268" s="19" t="s">
        <v>54</v>
      </c>
      <c r="E268" s="19" t="s">
        <v>86</v>
      </c>
      <c r="F268" s="19" t="s">
        <v>171</v>
      </c>
      <c r="G268" s="2" t="s">
        <v>269</v>
      </c>
      <c r="H268" s="13">
        <v>10973</v>
      </c>
      <c r="I268" s="13">
        <v>5013.57</v>
      </c>
      <c r="J268" s="13">
        <v>2000</v>
      </c>
    </row>
    <row r="269" spans="1:10" ht="17.100000000000001" customHeight="1">
      <c r="A269" s="19" t="s">
        <v>5</v>
      </c>
      <c r="B269" s="19" t="s">
        <v>23</v>
      </c>
      <c r="C269" s="19">
        <v>4</v>
      </c>
      <c r="D269" s="19" t="s">
        <v>54</v>
      </c>
      <c r="E269" s="19" t="s">
        <v>86</v>
      </c>
      <c r="F269" s="19" t="s">
        <v>178</v>
      </c>
      <c r="G269" s="2" t="s">
        <v>287</v>
      </c>
      <c r="H269" s="13">
        <v>10000</v>
      </c>
      <c r="I269" s="13">
        <v>11812.33</v>
      </c>
      <c r="J269" s="13">
        <v>8000</v>
      </c>
    </row>
    <row r="270" spans="1:10" ht="17.100000000000001" customHeight="1">
      <c r="A270" s="19" t="s">
        <v>6</v>
      </c>
      <c r="B270" s="19" t="s">
        <v>23</v>
      </c>
      <c r="C270" s="19">
        <v>4</v>
      </c>
      <c r="D270" s="19" t="s">
        <v>54</v>
      </c>
      <c r="E270" s="19" t="s">
        <v>86</v>
      </c>
      <c r="F270" s="19" t="s">
        <v>182</v>
      </c>
      <c r="G270" s="2" t="s">
        <v>276</v>
      </c>
      <c r="H270" s="13">
        <v>7500</v>
      </c>
      <c r="I270" s="13">
        <v>8400</v>
      </c>
      <c r="J270" s="13">
        <v>7500</v>
      </c>
    </row>
    <row r="271" spans="1:10" ht="17.100000000000001" customHeight="1">
      <c r="A271" s="22" t="s">
        <v>5</v>
      </c>
      <c r="B271" s="22" t="s">
        <v>23</v>
      </c>
      <c r="C271" s="22">
        <v>4</v>
      </c>
      <c r="D271" s="22" t="s">
        <v>54</v>
      </c>
      <c r="E271" s="22" t="s">
        <v>86</v>
      </c>
      <c r="F271" s="22" t="s">
        <v>174</v>
      </c>
      <c r="G271" s="8" t="s">
        <v>277</v>
      </c>
      <c r="H271" s="8">
        <v>0</v>
      </c>
      <c r="I271" s="8">
        <v>0</v>
      </c>
      <c r="J271" s="8">
        <v>1674</v>
      </c>
    </row>
    <row r="272" spans="1:10" ht="17.100000000000001" customHeight="1">
      <c r="A272" s="21" t="s">
        <v>5</v>
      </c>
      <c r="B272" s="21" t="s">
        <v>13</v>
      </c>
      <c r="C272" s="21">
        <v>4</v>
      </c>
      <c r="D272" s="21" t="s">
        <v>55</v>
      </c>
      <c r="E272" s="21" t="s">
        <v>85</v>
      </c>
      <c r="F272" s="21" t="s">
        <v>13</v>
      </c>
      <c r="G272" s="9" t="s">
        <v>365</v>
      </c>
      <c r="H272" s="10">
        <f>SUM(H273:H277)</f>
        <v>20650</v>
      </c>
      <c r="I272" s="10">
        <f>SUM(I273:I277)</f>
        <v>20199.364000000001</v>
      </c>
      <c r="J272" s="10">
        <f>SUM(J273:J277)</f>
        <v>22200</v>
      </c>
    </row>
    <row r="273" spans="1:10" ht="17.100000000000001" customHeight="1">
      <c r="A273" s="21" t="s">
        <v>5</v>
      </c>
      <c r="B273" s="21" t="s">
        <v>21</v>
      </c>
      <c r="C273" s="21">
        <v>4</v>
      </c>
      <c r="D273" s="21" t="s">
        <v>55</v>
      </c>
      <c r="E273" s="21" t="s">
        <v>86</v>
      </c>
      <c r="F273" s="21" t="s">
        <v>165</v>
      </c>
      <c r="G273" s="6" t="s">
        <v>338</v>
      </c>
      <c r="H273" s="15">
        <v>12500</v>
      </c>
      <c r="I273" s="15">
        <v>2623.05</v>
      </c>
      <c r="J273" s="15">
        <v>7500</v>
      </c>
    </row>
    <row r="274" spans="1:10" ht="17.100000000000001" customHeight="1">
      <c r="A274" s="19" t="s">
        <v>5</v>
      </c>
      <c r="B274" s="19" t="s">
        <v>21</v>
      </c>
      <c r="C274" s="19">
        <v>4</v>
      </c>
      <c r="D274" s="19" t="s">
        <v>55</v>
      </c>
      <c r="E274" s="19" t="s">
        <v>86</v>
      </c>
      <c r="F274" s="19" t="s">
        <v>181</v>
      </c>
      <c r="G274" s="2" t="s">
        <v>267</v>
      </c>
      <c r="H274" s="13">
        <v>6250</v>
      </c>
      <c r="I274" s="13">
        <v>6824.4539999999997</v>
      </c>
      <c r="J274" s="13">
        <v>3950</v>
      </c>
    </row>
    <row r="275" spans="1:10" ht="17.100000000000001" customHeight="1">
      <c r="A275" s="19" t="s">
        <v>5</v>
      </c>
      <c r="B275" s="19" t="s">
        <v>21</v>
      </c>
      <c r="C275" s="19">
        <v>4</v>
      </c>
      <c r="D275" s="19" t="s">
        <v>55</v>
      </c>
      <c r="E275" s="19" t="s">
        <v>86</v>
      </c>
      <c r="F275" s="19" t="s">
        <v>168</v>
      </c>
      <c r="G275" s="2" t="s">
        <v>268</v>
      </c>
      <c r="H275" s="13">
        <v>1500</v>
      </c>
      <c r="I275" s="13">
        <v>4100</v>
      </c>
      <c r="J275" s="13">
        <v>4250</v>
      </c>
    </row>
    <row r="276" spans="1:10" ht="17.100000000000001" customHeight="1">
      <c r="A276" s="19" t="s">
        <v>5</v>
      </c>
      <c r="B276" s="19" t="s">
        <v>21</v>
      </c>
      <c r="C276" s="19">
        <v>4</v>
      </c>
      <c r="D276" s="19" t="s">
        <v>55</v>
      </c>
      <c r="E276" s="19" t="s">
        <v>86</v>
      </c>
      <c r="F276" s="19" t="s">
        <v>170</v>
      </c>
      <c r="G276" s="2" t="s">
        <v>275</v>
      </c>
      <c r="H276" s="13">
        <v>400</v>
      </c>
      <c r="I276" s="13">
        <v>1500</v>
      </c>
      <c r="J276" s="13">
        <v>1500</v>
      </c>
    </row>
    <row r="277" spans="1:10" ht="17.100000000000001" customHeight="1">
      <c r="A277" s="19" t="s">
        <v>5</v>
      </c>
      <c r="B277" s="19" t="s">
        <v>21</v>
      </c>
      <c r="C277" s="19">
        <v>4</v>
      </c>
      <c r="D277" s="19" t="s">
        <v>55</v>
      </c>
      <c r="E277" s="19" t="s">
        <v>86</v>
      </c>
      <c r="F277" s="19" t="s">
        <v>171</v>
      </c>
      <c r="G277" s="2" t="s">
        <v>269</v>
      </c>
      <c r="H277" s="13">
        <v>0</v>
      </c>
      <c r="I277" s="13">
        <v>5151.8599999999997</v>
      </c>
      <c r="J277" s="13">
        <v>5000</v>
      </c>
    </row>
    <row r="278" spans="1:10" ht="17.100000000000001" customHeight="1">
      <c r="A278" s="21" t="s">
        <v>5</v>
      </c>
      <c r="B278" s="21" t="s">
        <v>13</v>
      </c>
      <c r="C278" s="21">
        <v>4</v>
      </c>
      <c r="D278" s="21" t="s">
        <v>56</v>
      </c>
      <c r="E278" s="21" t="s">
        <v>85</v>
      </c>
      <c r="F278" s="21" t="s">
        <v>13</v>
      </c>
      <c r="G278" s="9" t="s">
        <v>366</v>
      </c>
      <c r="H278" s="10">
        <f>SUM(H279:H280)</f>
        <v>485672</v>
      </c>
      <c r="I278" s="10">
        <f>SUM(I279:I280)</f>
        <v>490380.95448606979</v>
      </c>
      <c r="J278" s="10">
        <f>SUM(J279:J280)</f>
        <v>535396</v>
      </c>
    </row>
    <row r="279" spans="1:10" ht="17.100000000000001" customHeight="1">
      <c r="A279" s="21" t="s">
        <v>5</v>
      </c>
      <c r="B279" s="21" t="s">
        <v>21</v>
      </c>
      <c r="C279" s="21">
        <v>4</v>
      </c>
      <c r="D279" s="21" t="s">
        <v>56</v>
      </c>
      <c r="E279" s="21" t="s">
        <v>86</v>
      </c>
      <c r="F279" s="21" t="s">
        <v>183</v>
      </c>
      <c r="G279" s="6" t="s">
        <v>338</v>
      </c>
      <c r="H279" s="15">
        <v>376490</v>
      </c>
      <c r="I279" s="15">
        <v>383110.1544860698</v>
      </c>
      <c r="J279" s="15">
        <v>411843</v>
      </c>
    </row>
    <row r="280" spans="1:10" ht="17.100000000000001" customHeight="1">
      <c r="A280" s="22" t="s">
        <v>5</v>
      </c>
      <c r="B280" s="22" t="s">
        <v>21</v>
      </c>
      <c r="C280" s="22">
        <v>4</v>
      </c>
      <c r="D280" s="22" t="s">
        <v>56</v>
      </c>
      <c r="E280" s="22" t="s">
        <v>86</v>
      </c>
      <c r="F280" s="22" t="s">
        <v>181</v>
      </c>
      <c r="G280" s="8" t="s">
        <v>267</v>
      </c>
      <c r="H280" s="8">
        <v>109182</v>
      </c>
      <c r="I280" s="8">
        <v>107270.8</v>
      </c>
      <c r="J280" s="8">
        <v>123553</v>
      </c>
    </row>
    <row r="281" spans="1:10" ht="17.100000000000001" customHeight="1">
      <c r="A281" s="21" t="s">
        <v>5</v>
      </c>
      <c r="B281" s="21" t="s">
        <v>13</v>
      </c>
      <c r="C281" s="21">
        <v>4</v>
      </c>
      <c r="D281" s="21" t="s">
        <v>57</v>
      </c>
      <c r="E281" s="21" t="s">
        <v>85</v>
      </c>
      <c r="F281" s="21" t="s">
        <v>13</v>
      </c>
      <c r="G281" s="9" t="s">
        <v>367</v>
      </c>
      <c r="H281" s="10">
        <f>SUM(H282:H285)</f>
        <v>11250</v>
      </c>
      <c r="I281" s="10">
        <f>SUM(I282:I285)</f>
        <v>14426.1</v>
      </c>
      <c r="J281" s="10">
        <f>SUM(J282:J285)</f>
        <v>18500</v>
      </c>
    </row>
    <row r="282" spans="1:10" ht="17.100000000000001" customHeight="1">
      <c r="A282" s="21" t="s">
        <v>5</v>
      </c>
      <c r="B282" s="21" t="s">
        <v>23</v>
      </c>
      <c r="C282" s="21">
        <v>4</v>
      </c>
      <c r="D282" s="21" t="s">
        <v>57</v>
      </c>
      <c r="E282" s="21" t="s">
        <v>97</v>
      </c>
      <c r="F282" s="21" t="s">
        <v>170</v>
      </c>
      <c r="G282" s="6" t="s">
        <v>275</v>
      </c>
      <c r="H282" s="15">
        <v>0</v>
      </c>
      <c r="I282" s="15">
        <v>1597.9</v>
      </c>
      <c r="J282" s="15">
        <v>0</v>
      </c>
    </row>
    <row r="283" spans="1:10" ht="17.100000000000001" customHeight="1">
      <c r="A283" s="19" t="s">
        <v>5</v>
      </c>
      <c r="B283" s="19" t="s">
        <v>23</v>
      </c>
      <c r="C283" s="19">
        <v>4</v>
      </c>
      <c r="D283" s="19" t="s">
        <v>57</v>
      </c>
      <c r="E283" s="19" t="s">
        <v>86</v>
      </c>
      <c r="F283" s="19" t="s">
        <v>171</v>
      </c>
      <c r="G283" s="2" t="s">
        <v>269</v>
      </c>
      <c r="H283" s="13">
        <v>3000</v>
      </c>
      <c r="I283" s="13">
        <v>0</v>
      </c>
      <c r="J283" s="13">
        <v>2500</v>
      </c>
    </row>
    <row r="284" spans="1:10" ht="17.100000000000001" customHeight="1">
      <c r="A284" s="19" t="s">
        <v>5</v>
      </c>
      <c r="B284" s="19" t="s">
        <v>21</v>
      </c>
      <c r="C284" s="19">
        <v>4</v>
      </c>
      <c r="D284" s="19" t="s">
        <v>57</v>
      </c>
      <c r="E284" s="19" t="s">
        <v>86</v>
      </c>
      <c r="F284" s="19" t="s">
        <v>170</v>
      </c>
      <c r="G284" s="2" t="s">
        <v>368</v>
      </c>
      <c r="H284" s="13">
        <v>8250</v>
      </c>
      <c r="I284" s="13">
        <v>3921.92</v>
      </c>
      <c r="J284" s="13">
        <v>7500</v>
      </c>
    </row>
    <row r="285" spans="1:10" ht="17.100000000000001" customHeight="1">
      <c r="A285" s="19" t="s">
        <v>5</v>
      </c>
      <c r="B285" s="22" t="s">
        <v>21</v>
      </c>
      <c r="C285" s="22">
        <v>4</v>
      </c>
      <c r="D285" s="22" t="s">
        <v>57</v>
      </c>
      <c r="E285" s="22" t="s">
        <v>97</v>
      </c>
      <c r="F285" s="22" t="s">
        <v>171</v>
      </c>
      <c r="G285" s="8" t="s">
        <v>369</v>
      </c>
      <c r="H285" s="13">
        <v>0</v>
      </c>
      <c r="I285" s="8">
        <v>8906.2800000000007</v>
      </c>
      <c r="J285" s="13">
        <v>8500</v>
      </c>
    </row>
    <row r="286" spans="1:10" ht="17.100000000000001" customHeight="1">
      <c r="A286" s="21" t="s">
        <v>5</v>
      </c>
      <c r="B286" s="21" t="s">
        <v>13</v>
      </c>
      <c r="C286" s="21">
        <v>4</v>
      </c>
      <c r="D286" s="21" t="s">
        <v>58</v>
      </c>
      <c r="E286" s="21" t="s">
        <v>85</v>
      </c>
      <c r="F286" s="21" t="s">
        <v>13</v>
      </c>
      <c r="G286" s="9" t="s">
        <v>370</v>
      </c>
      <c r="H286" s="10">
        <f>H287</f>
        <v>50535</v>
      </c>
      <c r="I286" s="10">
        <f>I287</f>
        <v>51183</v>
      </c>
      <c r="J286" s="10">
        <f>J287</f>
        <v>51013</v>
      </c>
    </row>
    <row r="287" spans="1:10" ht="17.100000000000001" customHeight="1">
      <c r="A287" s="21" t="s">
        <v>5</v>
      </c>
      <c r="B287" s="23" t="s">
        <v>23</v>
      </c>
      <c r="C287" s="23">
        <v>4</v>
      </c>
      <c r="D287" s="23" t="s">
        <v>58</v>
      </c>
      <c r="E287" s="23" t="s">
        <v>86</v>
      </c>
      <c r="F287" s="23" t="s">
        <v>171</v>
      </c>
      <c r="G287" s="10" t="s">
        <v>269</v>
      </c>
      <c r="H287" s="15">
        <v>50535</v>
      </c>
      <c r="I287" s="10">
        <v>51183</v>
      </c>
      <c r="J287" s="15">
        <v>51013</v>
      </c>
    </row>
    <row r="288" spans="1:10" ht="17.100000000000001" customHeight="1">
      <c r="A288" s="21" t="s">
        <v>5</v>
      </c>
      <c r="B288" s="21" t="s">
        <v>13</v>
      </c>
      <c r="C288" s="21">
        <v>4</v>
      </c>
      <c r="D288" s="21" t="s">
        <v>59</v>
      </c>
      <c r="E288" s="21" t="s">
        <v>85</v>
      </c>
      <c r="F288" s="21" t="s">
        <v>13</v>
      </c>
      <c r="G288" s="9" t="s">
        <v>371</v>
      </c>
      <c r="H288" s="10">
        <f>SUM(H289:H290)</f>
        <v>21850</v>
      </c>
      <c r="I288" s="10">
        <f>SUM(I289:I290)</f>
        <v>0</v>
      </c>
      <c r="J288" s="10">
        <f>SUM(J289:J290)</f>
        <v>29250</v>
      </c>
    </row>
    <row r="289" spans="1:10" ht="17.100000000000001" customHeight="1">
      <c r="A289" s="21" t="s">
        <v>5</v>
      </c>
      <c r="B289" s="21" t="s">
        <v>23</v>
      </c>
      <c r="C289" s="21">
        <v>4</v>
      </c>
      <c r="D289" s="21" t="s">
        <v>59</v>
      </c>
      <c r="E289" s="21" t="s">
        <v>86</v>
      </c>
      <c r="F289" s="21" t="s">
        <v>165</v>
      </c>
      <c r="G289" s="6" t="s">
        <v>372</v>
      </c>
      <c r="H289" s="15">
        <v>17500</v>
      </c>
      <c r="I289" s="15">
        <v>0</v>
      </c>
      <c r="J289" s="15">
        <v>22500</v>
      </c>
    </row>
    <row r="290" spans="1:10" ht="17.100000000000001" customHeight="1">
      <c r="A290" s="19" t="s">
        <v>5</v>
      </c>
      <c r="B290" s="22" t="s">
        <v>23</v>
      </c>
      <c r="C290" s="22">
        <v>4</v>
      </c>
      <c r="D290" s="22" t="s">
        <v>59</v>
      </c>
      <c r="E290" s="22" t="s">
        <v>86</v>
      </c>
      <c r="F290" s="22" t="s">
        <v>185</v>
      </c>
      <c r="G290" s="8" t="s">
        <v>267</v>
      </c>
      <c r="H290" s="13">
        <v>4350</v>
      </c>
      <c r="I290" s="8">
        <v>0</v>
      </c>
      <c r="J290" s="13">
        <v>6750</v>
      </c>
    </row>
    <row r="291" spans="1:10" ht="17.100000000000001" customHeight="1">
      <c r="A291" s="21" t="s">
        <v>5</v>
      </c>
      <c r="B291" s="21" t="s">
        <v>13</v>
      </c>
      <c r="C291" s="21">
        <v>4</v>
      </c>
      <c r="D291" s="21" t="s">
        <v>60</v>
      </c>
      <c r="E291" s="21" t="s">
        <v>85</v>
      </c>
      <c r="F291" s="21" t="s">
        <v>13</v>
      </c>
      <c r="G291" s="9" t="s">
        <v>373</v>
      </c>
      <c r="H291" s="10">
        <f>H292</f>
        <v>266865</v>
      </c>
      <c r="I291" s="10">
        <f>I292</f>
        <v>300992</v>
      </c>
      <c r="J291" s="10">
        <f>J292</f>
        <v>300992</v>
      </c>
    </row>
    <row r="292" spans="1:10" ht="17.100000000000001" customHeight="1">
      <c r="A292" s="21" t="s">
        <v>5</v>
      </c>
      <c r="B292" s="23" t="s">
        <v>23</v>
      </c>
      <c r="C292" s="23">
        <v>4</v>
      </c>
      <c r="D292" s="23" t="s">
        <v>60</v>
      </c>
      <c r="E292" s="23" t="s">
        <v>86</v>
      </c>
      <c r="F292" s="23" t="s">
        <v>171</v>
      </c>
      <c r="G292" s="10" t="s">
        <v>374</v>
      </c>
      <c r="H292" s="15">
        <v>266865</v>
      </c>
      <c r="I292" s="10">
        <v>300992</v>
      </c>
      <c r="J292" s="15">
        <v>300992</v>
      </c>
    </row>
    <row r="293" spans="1:10" ht="17.100000000000001" customHeight="1">
      <c r="A293" s="21" t="s">
        <v>5</v>
      </c>
      <c r="B293" s="21" t="s">
        <v>13</v>
      </c>
      <c r="C293" s="21">
        <v>4</v>
      </c>
      <c r="D293" s="21" t="s">
        <v>61</v>
      </c>
      <c r="E293" s="21" t="s">
        <v>85</v>
      </c>
      <c r="F293" s="21" t="s">
        <v>13</v>
      </c>
      <c r="G293" s="9" t="s">
        <v>375</v>
      </c>
      <c r="H293" s="10">
        <f>H294+H295</f>
        <v>52754</v>
      </c>
      <c r="I293" s="10">
        <f>I294+I295</f>
        <v>44109.254193031185</v>
      </c>
      <c r="J293" s="10">
        <f>J294+J295</f>
        <v>46318</v>
      </c>
    </row>
    <row r="294" spans="1:10" ht="17.100000000000001" customHeight="1">
      <c r="A294" s="21" t="s">
        <v>5</v>
      </c>
      <c r="B294" s="21" t="s">
        <v>23</v>
      </c>
      <c r="C294" s="21">
        <v>4</v>
      </c>
      <c r="D294" s="21" t="s">
        <v>61</v>
      </c>
      <c r="E294" s="21" t="s">
        <v>86</v>
      </c>
      <c r="F294" s="21" t="s">
        <v>165</v>
      </c>
      <c r="G294" s="6" t="s">
        <v>320</v>
      </c>
      <c r="H294" s="15">
        <v>47754</v>
      </c>
      <c r="I294" s="15">
        <v>39614.584193031187</v>
      </c>
      <c r="J294" s="15">
        <v>41318</v>
      </c>
    </row>
    <row r="295" spans="1:10" ht="17.100000000000001" customHeight="1">
      <c r="A295" s="22" t="s">
        <v>5</v>
      </c>
      <c r="B295" s="22" t="s">
        <v>23</v>
      </c>
      <c r="C295" s="22">
        <v>4</v>
      </c>
      <c r="D295" s="22" t="s">
        <v>61</v>
      </c>
      <c r="E295" s="22" t="s">
        <v>86</v>
      </c>
      <c r="F295" s="22" t="s">
        <v>171</v>
      </c>
      <c r="G295" s="8" t="s">
        <v>269</v>
      </c>
      <c r="H295" s="8">
        <v>5000</v>
      </c>
      <c r="I295" s="8">
        <v>4494.67</v>
      </c>
      <c r="J295" s="8">
        <v>5000</v>
      </c>
    </row>
    <row r="296" spans="1:10" ht="17.100000000000001" customHeight="1">
      <c r="A296" s="21" t="s">
        <v>5</v>
      </c>
      <c r="B296" s="21" t="s">
        <v>13</v>
      </c>
      <c r="C296" s="21">
        <v>4</v>
      </c>
      <c r="D296" s="21" t="s">
        <v>62</v>
      </c>
      <c r="E296" s="21" t="s">
        <v>85</v>
      </c>
      <c r="F296" s="21" t="s">
        <v>13</v>
      </c>
      <c r="G296" s="9" t="s">
        <v>376</v>
      </c>
      <c r="H296" s="10">
        <f>SUM(H297:H302)</f>
        <v>1499825</v>
      </c>
      <c r="I296" s="10">
        <f>SUM(I297:I302)</f>
        <v>2111517.3199999998</v>
      </c>
      <c r="J296" s="10">
        <f>SUM(J297:J302)</f>
        <v>2790399</v>
      </c>
    </row>
    <row r="297" spans="1:10" ht="17.100000000000001" customHeight="1">
      <c r="A297" s="21" t="s">
        <v>5</v>
      </c>
      <c r="B297" s="21" t="s">
        <v>23</v>
      </c>
      <c r="C297" s="21">
        <v>4</v>
      </c>
      <c r="D297" s="21" t="s">
        <v>62</v>
      </c>
      <c r="E297" s="21" t="s">
        <v>86</v>
      </c>
      <c r="F297" s="21" t="s">
        <v>165</v>
      </c>
      <c r="G297" s="6" t="s">
        <v>320</v>
      </c>
      <c r="H297" s="15">
        <v>400375</v>
      </c>
      <c r="I297" s="15">
        <v>393384</v>
      </c>
      <c r="J297" s="15">
        <v>450300</v>
      </c>
    </row>
    <row r="298" spans="1:10" ht="17.100000000000001" customHeight="1">
      <c r="A298" s="19" t="s">
        <v>5</v>
      </c>
      <c r="B298" s="19" t="s">
        <v>23</v>
      </c>
      <c r="C298" s="19">
        <v>4</v>
      </c>
      <c r="D298" s="19" t="s">
        <v>62</v>
      </c>
      <c r="E298" s="19" t="s">
        <v>86</v>
      </c>
      <c r="F298" s="19" t="s">
        <v>185</v>
      </c>
      <c r="G298" s="2" t="s">
        <v>267</v>
      </c>
      <c r="H298" s="13">
        <v>200200</v>
      </c>
      <c r="I298" s="13">
        <v>217081.52</v>
      </c>
      <c r="J298" s="13">
        <v>252168.00000000003</v>
      </c>
    </row>
    <row r="299" spans="1:10" ht="17.100000000000001" customHeight="1">
      <c r="A299" s="19" t="s">
        <v>6</v>
      </c>
      <c r="B299" s="19" t="s">
        <v>23</v>
      </c>
      <c r="C299" s="19">
        <v>4</v>
      </c>
      <c r="D299" s="19" t="s">
        <v>62</v>
      </c>
      <c r="E299" s="19" t="s">
        <v>86</v>
      </c>
      <c r="F299" s="19" t="s">
        <v>175</v>
      </c>
      <c r="G299" s="2" t="s">
        <v>268</v>
      </c>
      <c r="H299" s="13">
        <v>10000</v>
      </c>
      <c r="I299" s="13">
        <v>7692.96</v>
      </c>
      <c r="J299" s="13">
        <v>10000</v>
      </c>
    </row>
    <row r="300" spans="1:10" ht="17.100000000000001" customHeight="1">
      <c r="A300" s="19" t="s">
        <v>6</v>
      </c>
      <c r="B300" s="19" t="s">
        <v>23</v>
      </c>
      <c r="C300" s="19">
        <v>4</v>
      </c>
      <c r="D300" s="19" t="s">
        <v>62</v>
      </c>
      <c r="E300" s="19" t="s">
        <v>86</v>
      </c>
      <c r="F300" s="19" t="s">
        <v>170</v>
      </c>
      <c r="G300" s="2" t="s">
        <v>275</v>
      </c>
      <c r="H300" s="13">
        <v>12500</v>
      </c>
      <c r="I300" s="13">
        <v>12736.29</v>
      </c>
      <c r="J300" s="13">
        <v>16200</v>
      </c>
    </row>
    <row r="301" spans="1:10" ht="17.100000000000001" customHeight="1">
      <c r="A301" s="19" t="s">
        <v>6</v>
      </c>
      <c r="B301" s="19" t="s">
        <v>23</v>
      </c>
      <c r="C301" s="19">
        <v>4</v>
      </c>
      <c r="D301" s="19" t="s">
        <v>62</v>
      </c>
      <c r="E301" s="19" t="s">
        <v>86</v>
      </c>
      <c r="F301" s="19" t="s">
        <v>171</v>
      </c>
      <c r="G301" s="2" t="s">
        <v>269</v>
      </c>
      <c r="H301" s="13">
        <v>31750</v>
      </c>
      <c r="I301" s="13">
        <v>68520.44</v>
      </c>
      <c r="J301" s="13">
        <v>52500</v>
      </c>
    </row>
    <row r="302" spans="1:10" ht="17.100000000000001" customHeight="1">
      <c r="A302" s="19" t="s">
        <v>6</v>
      </c>
      <c r="B302" s="22" t="s">
        <v>23</v>
      </c>
      <c r="C302" s="22">
        <v>4</v>
      </c>
      <c r="D302" s="22" t="s">
        <v>62</v>
      </c>
      <c r="E302" s="22" t="s">
        <v>86</v>
      </c>
      <c r="F302" s="22" t="s">
        <v>211</v>
      </c>
      <c r="G302" s="8" t="s">
        <v>276</v>
      </c>
      <c r="H302" s="13">
        <v>845000</v>
      </c>
      <c r="I302" s="8">
        <v>1412102.1099999999</v>
      </c>
      <c r="J302" s="13">
        <v>2009231</v>
      </c>
    </row>
    <row r="303" spans="1:10" ht="17.100000000000001" customHeight="1">
      <c r="A303" s="21" t="s">
        <v>5</v>
      </c>
      <c r="B303" s="21" t="s">
        <v>13</v>
      </c>
      <c r="C303" s="21">
        <v>4</v>
      </c>
      <c r="D303" s="21" t="s">
        <v>63</v>
      </c>
      <c r="E303" s="21" t="s">
        <v>85</v>
      </c>
      <c r="F303" s="21" t="s">
        <v>13</v>
      </c>
      <c r="G303" s="9" t="s">
        <v>377</v>
      </c>
      <c r="H303" s="10">
        <f>SUM(H305:H395)</f>
        <v>1675692</v>
      </c>
      <c r="I303" s="10">
        <f>SUM(I305:I395)</f>
        <v>1743741.4096578492</v>
      </c>
      <c r="J303" s="10">
        <f>SUM(J305:J395)</f>
        <v>1807221</v>
      </c>
    </row>
    <row r="304" spans="1:10" ht="17.100000000000001" customHeight="1">
      <c r="A304" s="21" t="s">
        <v>5</v>
      </c>
      <c r="B304" s="21" t="s">
        <v>13</v>
      </c>
      <c r="C304" s="21">
        <v>4</v>
      </c>
      <c r="D304" s="21" t="s">
        <v>64</v>
      </c>
      <c r="E304" s="21" t="s">
        <v>85</v>
      </c>
      <c r="F304" s="21" t="s">
        <v>13</v>
      </c>
      <c r="G304" s="11" t="s">
        <v>378</v>
      </c>
      <c r="H304" s="15"/>
      <c r="I304" s="15"/>
      <c r="J304" s="15"/>
    </row>
    <row r="305" spans="1:10" ht="17.100000000000001" customHeight="1">
      <c r="A305" s="19" t="s">
        <v>5</v>
      </c>
      <c r="B305" s="19" t="s">
        <v>20</v>
      </c>
      <c r="C305" s="19">
        <v>4</v>
      </c>
      <c r="D305" s="19" t="s">
        <v>64</v>
      </c>
      <c r="E305" s="19" t="s">
        <v>86</v>
      </c>
      <c r="F305" s="19" t="s">
        <v>165</v>
      </c>
      <c r="G305" s="2" t="s">
        <v>338</v>
      </c>
      <c r="H305" s="13">
        <v>79586</v>
      </c>
      <c r="I305" s="13">
        <v>79483.355339554604</v>
      </c>
      <c r="J305" s="13">
        <v>85898</v>
      </c>
    </row>
    <row r="306" spans="1:10" ht="17.100000000000001" customHeight="1">
      <c r="A306" s="19" t="s">
        <v>5</v>
      </c>
      <c r="B306" s="19" t="s">
        <v>20</v>
      </c>
      <c r="C306" s="19">
        <v>4</v>
      </c>
      <c r="D306" s="19" t="s">
        <v>64</v>
      </c>
      <c r="E306" s="19" t="s">
        <v>86</v>
      </c>
      <c r="F306" s="19" t="s">
        <v>225</v>
      </c>
      <c r="G306" s="2" t="s">
        <v>379</v>
      </c>
      <c r="H306" s="13">
        <v>0</v>
      </c>
      <c r="I306" s="13">
        <v>0</v>
      </c>
      <c r="J306" s="13">
        <v>0</v>
      </c>
    </row>
    <row r="307" spans="1:10" ht="17.100000000000001" customHeight="1">
      <c r="A307" s="19" t="s">
        <v>5</v>
      </c>
      <c r="B307" s="19" t="s">
        <v>20</v>
      </c>
      <c r="C307" s="19">
        <v>4</v>
      </c>
      <c r="D307" s="19" t="s">
        <v>64</v>
      </c>
      <c r="E307" s="19" t="s">
        <v>86</v>
      </c>
      <c r="F307" s="19" t="s">
        <v>177</v>
      </c>
      <c r="G307" s="2" t="s">
        <v>284</v>
      </c>
      <c r="H307" s="13">
        <v>27862</v>
      </c>
      <c r="I307" s="13">
        <v>22969.414285714287</v>
      </c>
      <c r="J307" s="13">
        <v>31073</v>
      </c>
    </row>
    <row r="308" spans="1:10" ht="17.100000000000001" customHeight="1">
      <c r="A308" s="19" t="s">
        <v>5</v>
      </c>
      <c r="B308" s="19" t="s">
        <v>20</v>
      </c>
      <c r="C308" s="19">
        <v>4</v>
      </c>
      <c r="D308" s="19" t="s">
        <v>64</v>
      </c>
      <c r="E308" s="19" t="s">
        <v>86</v>
      </c>
      <c r="F308" s="19" t="s">
        <v>226</v>
      </c>
      <c r="G308" s="2" t="s">
        <v>267</v>
      </c>
      <c r="H308" s="13">
        <v>181577</v>
      </c>
      <c r="I308" s="13">
        <v>62522.775600000008</v>
      </c>
      <c r="J308" s="13">
        <v>66242</v>
      </c>
    </row>
    <row r="309" spans="1:10" ht="17.100000000000001" customHeight="1">
      <c r="A309" s="19" t="s">
        <v>5</v>
      </c>
      <c r="B309" s="19" t="s">
        <v>20</v>
      </c>
      <c r="C309" s="19">
        <v>4</v>
      </c>
      <c r="D309" s="19" t="s">
        <v>64</v>
      </c>
      <c r="E309" s="19" t="s">
        <v>86</v>
      </c>
      <c r="F309" s="19" t="s">
        <v>175</v>
      </c>
      <c r="G309" s="2" t="s">
        <v>268</v>
      </c>
      <c r="H309" s="13">
        <v>51356</v>
      </c>
      <c r="I309" s="13">
        <v>7749.17</v>
      </c>
      <c r="J309" s="13">
        <v>0</v>
      </c>
    </row>
    <row r="310" spans="1:10" ht="17.100000000000001" customHeight="1">
      <c r="A310" s="19" t="s">
        <v>5</v>
      </c>
      <c r="B310" s="19" t="s">
        <v>20</v>
      </c>
      <c r="C310" s="19">
        <v>4</v>
      </c>
      <c r="D310" s="19" t="s">
        <v>64</v>
      </c>
      <c r="E310" s="19" t="s">
        <v>86</v>
      </c>
      <c r="F310" s="19" t="s">
        <v>170</v>
      </c>
      <c r="G310" s="2" t="s">
        <v>328</v>
      </c>
      <c r="H310" s="13">
        <v>12000</v>
      </c>
      <c r="I310" s="13">
        <v>3208.8046425732505</v>
      </c>
      <c r="J310" s="13">
        <v>10500</v>
      </c>
    </row>
    <row r="311" spans="1:10" ht="17.100000000000001" customHeight="1">
      <c r="A311" s="19" t="s">
        <v>5</v>
      </c>
      <c r="B311" s="19" t="s">
        <v>20</v>
      </c>
      <c r="C311" s="19">
        <v>4</v>
      </c>
      <c r="D311" s="19" t="s">
        <v>64</v>
      </c>
      <c r="E311" s="19" t="s">
        <v>86</v>
      </c>
      <c r="F311" s="19" t="s">
        <v>171</v>
      </c>
      <c r="G311" s="2" t="s">
        <v>269</v>
      </c>
      <c r="H311" s="13">
        <v>3000</v>
      </c>
      <c r="I311" s="13">
        <v>5458.1118950489563</v>
      </c>
      <c r="J311" s="13">
        <v>31012</v>
      </c>
    </row>
    <row r="312" spans="1:10" ht="17.100000000000001" customHeight="1">
      <c r="A312" s="19" t="s">
        <v>5</v>
      </c>
      <c r="B312" s="19" t="s">
        <v>20</v>
      </c>
      <c r="C312" s="19">
        <v>4</v>
      </c>
      <c r="D312" s="19" t="s">
        <v>64</v>
      </c>
      <c r="E312" s="19" t="s">
        <v>86</v>
      </c>
      <c r="F312" s="19" t="s">
        <v>211</v>
      </c>
      <c r="G312" s="2" t="s">
        <v>276</v>
      </c>
      <c r="H312" s="13">
        <v>0</v>
      </c>
      <c r="I312" s="13">
        <v>0</v>
      </c>
      <c r="J312" s="13">
        <v>0</v>
      </c>
    </row>
    <row r="313" spans="1:10" ht="17.100000000000001" customHeight="1">
      <c r="A313" s="19" t="s">
        <v>6</v>
      </c>
      <c r="B313" s="19" t="s">
        <v>20</v>
      </c>
      <c r="C313" s="19">
        <v>4</v>
      </c>
      <c r="D313" s="19" t="s">
        <v>64</v>
      </c>
      <c r="E313" s="19" t="s">
        <v>86</v>
      </c>
      <c r="F313" s="19" t="s">
        <v>211</v>
      </c>
      <c r="G313" s="2" t="s">
        <v>276</v>
      </c>
      <c r="H313" s="13">
        <v>254660</v>
      </c>
      <c r="I313" s="13">
        <v>75000</v>
      </c>
      <c r="J313" s="13">
        <v>13998</v>
      </c>
    </row>
    <row r="314" spans="1:10" ht="17.100000000000001" customHeight="1">
      <c r="A314" s="19" t="s">
        <v>5</v>
      </c>
      <c r="B314" s="19" t="s">
        <v>20</v>
      </c>
      <c r="C314" s="19">
        <v>4</v>
      </c>
      <c r="D314" s="19" t="s">
        <v>64</v>
      </c>
      <c r="E314" s="19" t="s">
        <v>98</v>
      </c>
      <c r="F314" s="19" t="s">
        <v>187</v>
      </c>
      <c r="G314" s="2" t="s">
        <v>286</v>
      </c>
      <c r="H314" s="13">
        <v>4000</v>
      </c>
      <c r="I314" s="13">
        <v>1104.9529467455623</v>
      </c>
      <c r="J314" s="13">
        <v>3300</v>
      </c>
    </row>
    <row r="315" spans="1:10" ht="17.100000000000001" customHeight="1">
      <c r="A315" s="19" t="s">
        <v>5</v>
      </c>
      <c r="B315" s="19" t="s">
        <v>13</v>
      </c>
      <c r="C315" s="19">
        <v>4</v>
      </c>
      <c r="D315" s="19" t="s">
        <v>65</v>
      </c>
      <c r="E315" s="19" t="s">
        <v>85</v>
      </c>
      <c r="F315" s="19" t="s">
        <v>13</v>
      </c>
      <c r="G315" s="5" t="s">
        <v>380</v>
      </c>
      <c r="H315" s="13"/>
      <c r="I315" s="13"/>
      <c r="J315" s="13"/>
    </row>
    <row r="316" spans="1:10" ht="17.100000000000001" customHeight="1">
      <c r="A316" s="19" t="s">
        <v>5</v>
      </c>
      <c r="B316" s="19" t="s">
        <v>20</v>
      </c>
      <c r="C316" s="19">
        <v>4</v>
      </c>
      <c r="D316" s="19" t="s">
        <v>65</v>
      </c>
      <c r="E316" s="19" t="s">
        <v>86</v>
      </c>
      <c r="F316" s="19" t="s">
        <v>165</v>
      </c>
      <c r="G316" s="2" t="s">
        <v>338</v>
      </c>
      <c r="H316" s="13">
        <v>119688</v>
      </c>
      <c r="I316" s="13">
        <v>100031.51078355314</v>
      </c>
      <c r="J316" s="13">
        <v>152060</v>
      </c>
    </row>
    <row r="317" spans="1:10" ht="17.100000000000001" customHeight="1">
      <c r="A317" s="19" t="s">
        <v>5</v>
      </c>
      <c r="B317" s="19" t="s">
        <v>20</v>
      </c>
      <c r="C317" s="19">
        <v>4</v>
      </c>
      <c r="D317" s="19" t="s">
        <v>65</v>
      </c>
      <c r="E317" s="19" t="s">
        <v>86</v>
      </c>
      <c r="F317" s="19" t="s">
        <v>225</v>
      </c>
      <c r="G317" s="2" t="s">
        <v>338</v>
      </c>
      <c r="H317" s="13">
        <v>0</v>
      </c>
      <c r="I317" s="13">
        <v>21144</v>
      </c>
      <c r="J317" s="13">
        <v>0</v>
      </c>
    </row>
    <row r="318" spans="1:10" ht="17.100000000000001" customHeight="1">
      <c r="A318" s="19" t="s">
        <v>5</v>
      </c>
      <c r="B318" s="19" t="s">
        <v>20</v>
      </c>
      <c r="C318" s="19">
        <v>4</v>
      </c>
      <c r="D318" s="19" t="s">
        <v>65</v>
      </c>
      <c r="E318" s="19" t="s">
        <v>86</v>
      </c>
      <c r="F318" s="19" t="s">
        <v>226</v>
      </c>
      <c r="G318" s="2" t="s">
        <v>267</v>
      </c>
      <c r="H318" s="13">
        <v>32598</v>
      </c>
      <c r="I318" s="13">
        <v>66185.142800000001</v>
      </c>
      <c r="J318" s="13">
        <v>91286</v>
      </c>
    </row>
    <row r="319" spans="1:10" ht="17.100000000000001" customHeight="1">
      <c r="A319" s="19" t="s">
        <v>5</v>
      </c>
      <c r="B319" s="19" t="s">
        <v>20</v>
      </c>
      <c r="C319" s="19">
        <v>4</v>
      </c>
      <c r="D319" s="19" t="s">
        <v>65</v>
      </c>
      <c r="E319" s="19" t="s">
        <v>86</v>
      </c>
      <c r="F319" s="19" t="s">
        <v>170</v>
      </c>
      <c r="G319" s="2" t="s">
        <v>328</v>
      </c>
      <c r="H319" s="13">
        <v>8000</v>
      </c>
      <c r="I319" s="13">
        <v>9565.4941095241611</v>
      </c>
      <c r="J319" s="13">
        <v>8500</v>
      </c>
    </row>
    <row r="320" spans="1:10" ht="17.100000000000001" customHeight="1">
      <c r="A320" s="19" t="s">
        <v>5</v>
      </c>
      <c r="B320" s="19" t="s">
        <v>20</v>
      </c>
      <c r="C320" s="19">
        <v>4</v>
      </c>
      <c r="D320" s="19" t="s">
        <v>65</v>
      </c>
      <c r="E320" s="19" t="s">
        <v>86</v>
      </c>
      <c r="F320" s="19" t="s">
        <v>171</v>
      </c>
      <c r="G320" s="2" t="s">
        <v>269</v>
      </c>
      <c r="H320" s="13">
        <v>10700</v>
      </c>
      <c r="I320" s="13">
        <v>13331.298136420317</v>
      </c>
      <c r="J320" s="13">
        <v>8700</v>
      </c>
    </row>
    <row r="321" spans="1:10" ht="17.100000000000001" customHeight="1">
      <c r="A321" s="19" t="s">
        <v>5</v>
      </c>
      <c r="B321" s="19" t="s">
        <v>20</v>
      </c>
      <c r="C321" s="19">
        <v>4</v>
      </c>
      <c r="D321" s="19" t="s">
        <v>65</v>
      </c>
      <c r="E321" s="19" t="s">
        <v>86</v>
      </c>
      <c r="F321" s="19" t="s">
        <v>211</v>
      </c>
      <c r="G321" s="2" t="s">
        <v>276</v>
      </c>
      <c r="H321" s="13">
        <v>0</v>
      </c>
      <c r="I321" s="13">
        <v>586.32846631346956</v>
      </c>
      <c r="J321" s="13">
        <v>4550</v>
      </c>
    </row>
    <row r="322" spans="1:10" ht="17.100000000000001" customHeight="1">
      <c r="A322" s="19" t="s">
        <v>5</v>
      </c>
      <c r="B322" s="19" t="s">
        <v>20</v>
      </c>
      <c r="C322" s="19">
        <v>4</v>
      </c>
      <c r="D322" s="19" t="s">
        <v>65</v>
      </c>
      <c r="E322" s="19" t="s">
        <v>98</v>
      </c>
      <c r="F322" s="19" t="s">
        <v>187</v>
      </c>
      <c r="G322" s="2" t="s">
        <v>286</v>
      </c>
      <c r="H322" s="13">
        <v>2000</v>
      </c>
      <c r="I322" s="13">
        <v>845.60209606812714</v>
      </c>
      <c r="J322" s="13">
        <v>3000</v>
      </c>
    </row>
    <row r="323" spans="1:10" ht="17.100000000000001" customHeight="1">
      <c r="A323" s="19" t="s">
        <v>5</v>
      </c>
      <c r="B323" s="19" t="s">
        <v>13</v>
      </c>
      <c r="C323" s="19">
        <v>4</v>
      </c>
      <c r="D323" s="19" t="s">
        <v>66</v>
      </c>
      <c r="E323" s="19" t="s">
        <v>85</v>
      </c>
      <c r="F323" s="19" t="s">
        <v>13</v>
      </c>
      <c r="G323" s="5" t="s">
        <v>381</v>
      </c>
      <c r="H323" s="13"/>
      <c r="I323" s="13"/>
      <c r="J323" s="13"/>
    </row>
    <row r="324" spans="1:10" ht="17.100000000000001" customHeight="1">
      <c r="A324" s="19" t="s">
        <v>5</v>
      </c>
      <c r="B324" s="19" t="s">
        <v>20</v>
      </c>
      <c r="C324" s="19">
        <v>4</v>
      </c>
      <c r="D324" s="19" t="s">
        <v>66</v>
      </c>
      <c r="E324" s="19" t="s">
        <v>86</v>
      </c>
      <c r="F324" s="19" t="s">
        <v>165</v>
      </c>
      <c r="G324" s="2" t="s">
        <v>338</v>
      </c>
      <c r="H324" s="13">
        <v>20509</v>
      </c>
      <c r="I324" s="13">
        <v>22836</v>
      </c>
      <c r="J324" s="13">
        <v>22530</v>
      </c>
    </row>
    <row r="325" spans="1:10" ht="17.100000000000001" customHeight="1">
      <c r="A325" s="19" t="s">
        <v>5</v>
      </c>
      <c r="B325" s="19" t="s">
        <v>20</v>
      </c>
      <c r="C325" s="19">
        <v>4</v>
      </c>
      <c r="D325" s="19" t="s">
        <v>66</v>
      </c>
      <c r="E325" s="19" t="s">
        <v>86</v>
      </c>
      <c r="F325" s="19" t="s">
        <v>226</v>
      </c>
      <c r="G325" s="2" t="s">
        <v>267</v>
      </c>
      <c r="H325" s="13">
        <v>3604</v>
      </c>
      <c r="I325" s="13">
        <v>14289.84</v>
      </c>
      <c r="J325" s="13">
        <v>11109</v>
      </c>
    </row>
    <row r="326" spans="1:10" ht="17.100000000000001" customHeight="1">
      <c r="A326" s="19" t="s">
        <v>5</v>
      </c>
      <c r="B326" s="19" t="s">
        <v>20</v>
      </c>
      <c r="C326" s="19">
        <v>4</v>
      </c>
      <c r="D326" s="19" t="s">
        <v>66</v>
      </c>
      <c r="E326" s="19" t="s">
        <v>86</v>
      </c>
      <c r="F326" s="19" t="s">
        <v>170</v>
      </c>
      <c r="G326" s="2" t="s">
        <v>328</v>
      </c>
      <c r="H326" s="13">
        <v>500</v>
      </c>
      <c r="I326" s="13">
        <v>500</v>
      </c>
      <c r="J326" s="13">
        <v>500</v>
      </c>
    </row>
    <row r="327" spans="1:10" ht="17.100000000000001" customHeight="1">
      <c r="A327" s="19" t="s">
        <v>5</v>
      </c>
      <c r="B327" s="19" t="s">
        <v>20</v>
      </c>
      <c r="C327" s="19">
        <v>4</v>
      </c>
      <c r="D327" s="19" t="s">
        <v>66</v>
      </c>
      <c r="E327" s="19" t="s">
        <v>86</v>
      </c>
      <c r="F327" s="19" t="s">
        <v>171</v>
      </c>
      <c r="G327" s="2" t="s">
        <v>269</v>
      </c>
      <c r="H327" s="13">
        <v>1000</v>
      </c>
      <c r="I327" s="13">
        <v>1000</v>
      </c>
      <c r="J327" s="13">
        <v>400</v>
      </c>
    </row>
    <row r="328" spans="1:10" ht="17.100000000000001" customHeight="1">
      <c r="A328" s="19" t="s">
        <v>5</v>
      </c>
      <c r="B328" s="19" t="s">
        <v>20</v>
      </c>
      <c r="C328" s="19">
        <v>4</v>
      </c>
      <c r="D328" s="19" t="s">
        <v>66</v>
      </c>
      <c r="E328" s="19" t="s">
        <v>98</v>
      </c>
      <c r="F328" s="19" t="s">
        <v>187</v>
      </c>
      <c r="G328" s="2" t="s">
        <v>286</v>
      </c>
      <c r="H328" s="13">
        <v>1000</v>
      </c>
      <c r="I328" s="13">
        <v>750</v>
      </c>
      <c r="J328" s="13">
        <v>1000</v>
      </c>
    </row>
    <row r="329" spans="1:10" ht="17.100000000000001" customHeight="1">
      <c r="A329" s="19" t="s">
        <v>5</v>
      </c>
      <c r="B329" s="19" t="s">
        <v>20</v>
      </c>
      <c r="C329" s="19">
        <v>4</v>
      </c>
      <c r="D329" s="19" t="s">
        <v>66</v>
      </c>
      <c r="E329" s="19" t="s">
        <v>86</v>
      </c>
      <c r="F329" s="19" t="s">
        <v>211</v>
      </c>
      <c r="G329" s="2" t="s">
        <v>276</v>
      </c>
      <c r="H329" s="13">
        <v>0</v>
      </c>
      <c r="I329" s="13">
        <v>0</v>
      </c>
      <c r="J329" s="13">
        <v>0</v>
      </c>
    </row>
    <row r="330" spans="1:10" ht="17.100000000000001" customHeight="1">
      <c r="A330" s="19" t="s">
        <v>5</v>
      </c>
      <c r="B330" s="19" t="s">
        <v>13</v>
      </c>
      <c r="C330" s="19">
        <v>4</v>
      </c>
      <c r="D330" s="19" t="s">
        <v>67</v>
      </c>
      <c r="E330" s="19" t="s">
        <v>85</v>
      </c>
      <c r="F330" s="19" t="s">
        <v>13</v>
      </c>
      <c r="G330" s="5" t="s">
        <v>382</v>
      </c>
      <c r="H330" s="13"/>
      <c r="I330" s="13"/>
      <c r="J330" s="13"/>
    </row>
    <row r="331" spans="1:10" ht="17.100000000000001" customHeight="1">
      <c r="A331" s="19" t="s">
        <v>5</v>
      </c>
      <c r="B331" s="19" t="s">
        <v>20</v>
      </c>
      <c r="C331" s="19">
        <v>4</v>
      </c>
      <c r="D331" s="19" t="s">
        <v>67</v>
      </c>
      <c r="E331" s="19" t="s">
        <v>86</v>
      </c>
      <c r="F331" s="19" t="s">
        <v>165</v>
      </c>
      <c r="G331" s="2" t="s">
        <v>338</v>
      </c>
      <c r="H331" s="13">
        <v>32150</v>
      </c>
      <c r="I331" s="13">
        <v>55284.033712455785</v>
      </c>
      <c r="J331" s="13">
        <v>58826</v>
      </c>
    </row>
    <row r="332" spans="1:10" ht="17.100000000000001" customHeight="1">
      <c r="A332" s="19" t="s">
        <v>5</v>
      </c>
      <c r="B332" s="19" t="s">
        <v>20</v>
      </c>
      <c r="C332" s="19">
        <v>4</v>
      </c>
      <c r="D332" s="19" t="s">
        <v>67</v>
      </c>
      <c r="E332" s="19" t="s">
        <v>86</v>
      </c>
      <c r="F332" s="19" t="s">
        <v>226</v>
      </c>
      <c r="G332" s="2" t="s">
        <v>267</v>
      </c>
      <c r="H332" s="13">
        <v>10866</v>
      </c>
      <c r="I332" s="13">
        <v>32027.288399999998</v>
      </c>
      <c r="J332" s="13">
        <v>38960</v>
      </c>
    </row>
    <row r="333" spans="1:10" ht="17.100000000000001" customHeight="1">
      <c r="A333" s="19" t="s">
        <v>5</v>
      </c>
      <c r="B333" s="19" t="s">
        <v>20</v>
      </c>
      <c r="C333" s="19">
        <v>4</v>
      </c>
      <c r="D333" s="19" t="s">
        <v>67</v>
      </c>
      <c r="E333" s="19" t="s">
        <v>86</v>
      </c>
      <c r="F333" s="19" t="s">
        <v>170</v>
      </c>
      <c r="G333" s="2" t="s">
        <v>328</v>
      </c>
      <c r="H333" s="13">
        <v>500</v>
      </c>
      <c r="I333" s="13">
        <v>452.74049700874366</v>
      </c>
      <c r="J333" s="13">
        <v>1000</v>
      </c>
    </row>
    <row r="334" spans="1:10" ht="17.100000000000001" customHeight="1">
      <c r="A334" s="19" t="s">
        <v>5</v>
      </c>
      <c r="B334" s="19" t="s">
        <v>20</v>
      </c>
      <c r="C334" s="19">
        <v>4</v>
      </c>
      <c r="D334" s="19" t="s">
        <v>67</v>
      </c>
      <c r="E334" s="19" t="s">
        <v>86</v>
      </c>
      <c r="F334" s="19" t="s">
        <v>171</v>
      </c>
      <c r="G334" s="2" t="s">
        <v>269</v>
      </c>
      <c r="H334" s="13">
        <v>0</v>
      </c>
      <c r="I334" s="13">
        <v>3755.5888119760102</v>
      </c>
      <c r="J334" s="13">
        <v>0</v>
      </c>
    </row>
    <row r="335" spans="1:10" ht="17.100000000000001" customHeight="1">
      <c r="A335" s="19" t="s">
        <v>5</v>
      </c>
      <c r="B335" s="19" t="s">
        <v>20</v>
      </c>
      <c r="C335" s="19">
        <v>4</v>
      </c>
      <c r="D335" s="19" t="s">
        <v>67</v>
      </c>
      <c r="E335" s="19" t="s">
        <v>86</v>
      </c>
      <c r="F335" s="19" t="s">
        <v>211</v>
      </c>
      <c r="G335" s="2" t="s">
        <v>276</v>
      </c>
      <c r="H335" s="13">
        <v>0</v>
      </c>
      <c r="I335" s="13">
        <v>943.12</v>
      </c>
      <c r="J335" s="13">
        <v>0</v>
      </c>
    </row>
    <row r="336" spans="1:10" ht="17.100000000000001" customHeight="1">
      <c r="A336" s="19" t="s">
        <v>5</v>
      </c>
      <c r="B336" s="19" t="s">
        <v>20</v>
      </c>
      <c r="C336" s="19">
        <v>4</v>
      </c>
      <c r="D336" s="19" t="s">
        <v>67</v>
      </c>
      <c r="E336" s="19" t="s">
        <v>98</v>
      </c>
      <c r="F336" s="19" t="s">
        <v>187</v>
      </c>
      <c r="G336" s="2" t="s">
        <v>286</v>
      </c>
      <c r="H336" s="13">
        <v>1000</v>
      </c>
      <c r="I336" s="13">
        <v>0</v>
      </c>
      <c r="J336" s="13">
        <v>2000</v>
      </c>
    </row>
    <row r="337" spans="1:10" ht="17.100000000000001" customHeight="1">
      <c r="A337" s="19" t="s">
        <v>5</v>
      </c>
      <c r="B337" s="19" t="s">
        <v>13</v>
      </c>
      <c r="C337" s="19">
        <v>4</v>
      </c>
      <c r="D337" s="19" t="s">
        <v>68</v>
      </c>
      <c r="E337" s="19" t="s">
        <v>85</v>
      </c>
      <c r="F337" s="19" t="s">
        <v>13</v>
      </c>
      <c r="G337" s="5" t="s">
        <v>383</v>
      </c>
      <c r="H337" s="13"/>
      <c r="I337" s="13"/>
      <c r="J337" s="13"/>
    </row>
    <row r="338" spans="1:10" ht="17.100000000000001" customHeight="1">
      <c r="A338" s="19" t="s">
        <v>5</v>
      </c>
      <c r="B338" s="19" t="s">
        <v>20</v>
      </c>
      <c r="C338" s="19">
        <v>4</v>
      </c>
      <c r="D338" s="19" t="s">
        <v>68</v>
      </c>
      <c r="E338" s="19" t="s">
        <v>86</v>
      </c>
      <c r="F338" s="19" t="s">
        <v>165</v>
      </c>
      <c r="G338" s="2" t="s">
        <v>338</v>
      </c>
      <c r="H338" s="13">
        <v>70787</v>
      </c>
      <c r="I338" s="13">
        <v>76419.600000000006</v>
      </c>
      <c r="J338" s="13">
        <v>72157</v>
      </c>
    </row>
    <row r="339" spans="1:10" ht="17.100000000000001" customHeight="1">
      <c r="A339" s="19" t="s">
        <v>5</v>
      </c>
      <c r="B339" s="19" t="s">
        <v>20</v>
      </c>
      <c r="C339" s="19">
        <v>4</v>
      </c>
      <c r="D339" s="19" t="s">
        <v>68</v>
      </c>
      <c r="E339" s="19" t="s">
        <v>86</v>
      </c>
      <c r="F339" s="19" t="s">
        <v>226</v>
      </c>
      <c r="G339" s="2" t="s">
        <v>267</v>
      </c>
      <c r="H339" s="13">
        <v>20374</v>
      </c>
      <c r="I339" s="13">
        <v>41875.599999999999</v>
      </c>
      <c r="J339" s="13">
        <v>42959</v>
      </c>
    </row>
    <row r="340" spans="1:10" ht="17.100000000000001" customHeight="1">
      <c r="A340" s="19" t="s">
        <v>5</v>
      </c>
      <c r="B340" s="19" t="s">
        <v>20</v>
      </c>
      <c r="C340" s="19">
        <v>4</v>
      </c>
      <c r="D340" s="19" t="s">
        <v>68</v>
      </c>
      <c r="E340" s="19" t="s">
        <v>86</v>
      </c>
      <c r="F340" s="19" t="s">
        <v>170</v>
      </c>
      <c r="G340" s="2" t="s">
        <v>328</v>
      </c>
      <c r="H340" s="13">
        <v>1000</v>
      </c>
      <c r="I340" s="13">
        <v>1264.71</v>
      </c>
      <c r="J340" s="13">
        <v>1000</v>
      </c>
    </row>
    <row r="341" spans="1:10" ht="17.100000000000001" customHeight="1">
      <c r="A341" s="19" t="s">
        <v>5</v>
      </c>
      <c r="B341" s="19" t="s">
        <v>20</v>
      </c>
      <c r="C341" s="19">
        <v>4</v>
      </c>
      <c r="D341" s="19" t="s">
        <v>68</v>
      </c>
      <c r="E341" s="19" t="s">
        <v>86</v>
      </c>
      <c r="F341" s="19" t="s">
        <v>171</v>
      </c>
      <c r="G341" s="2" t="s">
        <v>269</v>
      </c>
      <c r="H341" s="13">
        <v>12600</v>
      </c>
      <c r="I341" s="13">
        <v>13804.879422544251</v>
      </c>
      <c r="J341" s="13">
        <v>11900</v>
      </c>
    </row>
    <row r="342" spans="1:10" ht="17.100000000000001" customHeight="1">
      <c r="A342" s="19" t="s">
        <v>5</v>
      </c>
      <c r="B342" s="19" t="s">
        <v>20</v>
      </c>
      <c r="C342" s="19">
        <v>4</v>
      </c>
      <c r="D342" s="19" t="s">
        <v>68</v>
      </c>
      <c r="E342" s="19" t="s">
        <v>86</v>
      </c>
      <c r="F342" s="19" t="s">
        <v>211</v>
      </c>
      <c r="G342" s="2" t="s">
        <v>276</v>
      </c>
      <c r="H342" s="13">
        <v>0</v>
      </c>
      <c r="I342" s="13">
        <v>1855.3101054320421</v>
      </c>
      <c r="J342" s="13">
        <v>3950</v>
      </c>
    </row>
    <row r="343" spans="1:10" ht="17.100000000000001" customHeight="1">
      <c r="A343" s="19" t="s">
        <v>5</v>
      </c>
      <c r="B343" s="19" t="s">
        <v>20</v>
      </c>
      <c r="C343" s="19">
        <v>4</v>
      </c>
      <c r="D343" s="19" t="s">
        <v>68</v>
      </c>
      <c r="E343" s="19" t="s">
        <v>98</v>
      </c>
      <c r="F343" s="19" t="s">
        <v>187</v>
      </c>
      <c r="G343" s="2" t="s">
        <v>286</v>
      </c>
      <c r="H343" s="13">
        <v>2000</v>
      </c>
      <c r="I343" s="13">
        <v>1075</v>
      </c>
      <c r="J343" s="13">
        <v>2000</v>
      </c>
    </row>
    <row r="344" spans="1:10" ht="17.100000000000001" customHeight="1">
      <c r="A344" s="19" t="s">
        <v>5</v>
      </c>
      <c r="B344" s="19" t="s">
        <v>13</v>
      </c>
      <c r="C344" s="19">
        <v>4</v>
      </c>
      <c r="D344" s="19" t="s">
        <v>69</v>
      </c>
      <c r="E344" s="19" t="s">
        <v>85</v>
      </c>
      <c r="F344" s="19" t="s">
        <v>13</v>
      </c>
      <c r="G344" s="5" t="s">
        <v>384</v>
      </c>
      <c r="H344" s="13"/>
      <c r="I344" s="13"/>
      <c r="J344" s="13"/>
    </row>
    <row r="345" spans="1:10" ht="17.100000000000001" customHeight="1">
      <c r="A345" s="19" t="s">
        <v>5</v>
      </c>
      <c r="B345" s="19" t="s">
        <v>20</v>
      </c>
      <c r="C345" s="19">
        <v>4</v>
      </c>
      <c r="D345" s="19" t="s">
        <v>69</v>
      </c>
      <c r="E345" s="19" t="s">
        <v>86</v>
      </c>
      <c r="F345" s="19" t="s">
        <v>165</v>
      </c>
      <c r="G345" s="2" t="s">
        <v>338</v>
      </c>
      <c r="H345" s="13">
        <v>118092</v>
      </c>
      <c r="I345" s="13">
        <v>133537.4554543113</v>
      </c>
      <c r="J345" s="13">
        <v>116408</v>
      </c>
    </row>
    <row r="346" spans="1:10" ht="17.100000000000001" customHeight="1">
      <c r="A346" s="19" t="s">
        <v>5</v>
      </c>
      <c r="B346" s="19" t="s">
        <v>20</v>
      </c>
      <c r="C346" s="19">
        <v>4</v>
      </c>
      <c r="D346" s="19" t="s">
        <v>69</v>
      </c>
      <c r="E346" s="19" t="s">
        <v>86</v>
      </c>
      <c r="F346" s="19" t="s">
        <v>226</v>
      </c>
      <c r="G346" s="2" t="s">
        <v>267</v>
      </c>
      <c r="H346" s="13">
        <v>17131</v>
      </c>
      <c r="I346" s="13">
        <v>56597.36</v>
      </c>
      <c r="J346" s="13">
        <v>51825</v>
      </c>
    </row>
    <row r="347" spans="1:10" ht="17.100000000000001" customHeight="1">
      <c r="A347" s="19" t="s">
        <v>5</v>
      </c>
      <c r="B347" s="19" t="s">
        <v>20</v>
      </c>
      <c r="C347" s="19">
        <v>4</v>
      </c>
      <c r="D347" s="19" t="s">
        <v>69</v>
      </c>
      <c r="E347" s="19" t="s">
        <v>86</v>
      </c>
      <c r="F347" s="19" t="s">
        <v>170</v>
      </c>
      <c r="G347" s="2" t="s">
        <v>328</v>
      </c>
      <c r="H347" s="13">
        <v>2100</v>
      </c>
      <c r="I347" s="13">
        <v>4211.0200000000004</v>
      </c>
      <c r="J347" s="13">
        <v>2100</v>
      </c>
    </row>
    <row r="348" spans="1:10" ht="17.100000000000001" customHeight="1">
      <c r="A348" s="19" t="s">
        <v>5</v>
      </c>
      <c r="B348" s="19" t="s">
        <v>20</v>
      </c>
      <c r="C348" s="19">
        <v>4</v>
      </c>
      <c r="D348" s="19" t="s">
        <v>69</v>
      </c>
      <c r="E348" s="19" t="s">
        <v>86</v>
      </c>
      <c r="F348" s="19" t="s">
        <v>171</v>
      </c>
      <c r="G348" s="2" t="s">
        <v>269</v>
      </c>
      <c r="H348" s="13">
        <v>8000</v>
      </c>
      <c r="I348" s="13">
        <v>11331.06</v>
      </c>
      <c r="J348" s="13">
        <v>8200</v>
      </c>
    </row>
    <row r="349" spans="1:10" ht="17.100000000000001" customHeight="1">
      <c r="A349" s="19" t="s">
        <v>5</v>
      </c>
      <c r="B349" s="19" t="s">
        <v>20</v>
      </c>
      <c r="C349" s="19">
        <v>4</v>
      </c>
      <c r="D349" s="19" t="s">
        <v>69</v>
      </c>
      <c r="E349" s="19" t="s">
        <v>86</v>
      </c>
      <c r="F349" s="19" t="s">
        <v>178</v>
      </c>
      <c r="G349" s="2" t="s">
        <v>287</v>
      </c>
      <c r="H349" s="13">
        <v>0</v>
      </c>
      <c r="I349" s="13">
        <v>0</v>
      </c>
      <c r="J349" s="13">
        <v>0</v>
      </c>
    </row>
    <row r="350" spans="1:10" ht="17.100000000000001" customHeight="1">
      <c r="A350" s="19" t="s">
        <v>5</v>
      </c>
      <c r="B350" s="19" t="s">
        <v>20</v>
      </c>
      <c r="C350" s="19">
        <v>4</v>
      </c>
      <c r="D350" s="19" t="s">
        <v>69</v>
      </c>
      <c r="E350" s="19" t="s">
        <v>86</v>
      </c>
      <c r="F350" s="19" t="s">
        <v>211</v>
      </c>
      <c r="G350" s="2" t="s">
        <v>276</v>
      </c>
      <c r="H350" s="13">
        <v>0</v>
      </c>
      <c r="I350" s="13">
        <v>0</v>
      </c>
      <c r="J350" s="13">
        <v>1000</v>
      </c>
    </row>
    <row r="351" spans="1:10" ht="17.100000000000001" customHeight="1">
      <c r="A351" s="19" t="s">
        <v>5</v>
      </c>
      <c r="B351" s="19" t="s">
        <v>20</v>
      </c>
      <c r="C351" s="19">
        <v>4</v>
      </c>
      <c r="D351" s="19" t="s">
        <v>69</v>
      </c>
      <c r="E351" s="19" t="s">
        <v>98</v>
      </c>
      <c r="F351" s="19" t="s">
        <v>187</v>
      </c>
      <c r="G351" s="2" t="s">
        <v>286</v>
      </c>
      <c r="H351" s="13">
        <v>4200</v>
      </c>
      <c r="I351" s="13">
        <v>137.5</v>
      </c>
      <c r="J351" s="13">
        <v>4200</v>
      </c>
    </row>
    <row r="352" spans="1:10" ht="17.100000000000001" customHeight="1">
      <c r="A352" s="19" t="s">
        <v>5</v>
      </c>
      <c r="B352" s="19" t="s">
        <v>13</v>
      </c>
      <c r="C352" s="19">
        <v>4</v>
      </c>
      <c r="D352" s="19" t="s">
        <v>70</v>
      </c>
      <c r="E352" s="19" t="s">
        <v>85</v>
      </c>
      <c r="F352" s="19" t="s">
        <v>13</v>
      </c>
      <c r="G352" s="5" t="s">
        <v>385</v>
      </c>
      <c r="H352" s="13"/>
      <c r="I352" s="13"/>
      <c r="J352" s="13"/>
    </row>
    <row r="353" spans="1:10" ht="17.100000000000001" customHeight="1">
      <c r="A353" s="19" t="s">
        <v>5</v>
      </c>
      <c r="B353" s="19" t="s">
        <v>20</v>
      </c>
      <c r="C353" s="19">
        <v>4</v>
      </c>
      <c r="D353" s="19" t="s">
        <v>70</v>
      </c>
      <c r="E353" s="19" t="s">
        <v>86</v>
      </c>
      <c r="F353" s="19" t="s">
        <v>165</v>
      </c>
      <c r="G353" s="2" t="s">
        <v>338</v>
      </c>
      <c r="H353" s="13">
        <v>112517</v>
      </c>
      <c r="I353" s="13">
        <v>124355.82198104447</v>
      </c>
      <c r="J353" s="13">
        <v>125351</v>
      </c>
    </row>
    <row r="354" spans="1:10" ht="17.100000000000001" customHeight="1">
      <c r="A354" s="19" t="s">
        <v>5</v>
      </c>
      <c r="B354" s="19" t="s">
        <v>20</v>
      </c>
      <c r="C354" s="19">
        <v>4</v>
      </c>
      <c r="D354" s="19" t="s">
        <v>70</v>
      </c>
      <c r="E354" s="19" t="s">
        <v>86</v>
      </c>
      <c r="F354" s="19" t="s">
        <v>226</v>
      </c>
      <c r="G354" s="2" t="s">
        <v>267</v>
      </c>
      <c r="H354" s="13">
        <v>38032</v>
      </c>
      <c r="I354" s="13">
        <v>81728.679999999993</v>
      </c>
      <c r="J354" s="13">
        <v>80228</v>
      </c>
    </row>
    <row r="355" spans="1:10" ht="17.100000000000001" customHeight="1">
      <c r="A355" s="19" t="s">
        <v>5</v>
      </c>
      <c r="B355" s="19" t="s">
        <v>20</v>
      </c>
      <c r="C355" s="19">
        <v>4</v>
      </c>
      <c r="D355" s="19" t="s">
        <v>70</v>
      </c>
      <c r="E355" s="19" t="s">
        <v>86</v>
      </c>
      <c r="F355" s="19" t="s">
        <v>170</v>
      </c>
      <c r="G355" s="2" t="s">
        <v>328</v>
      </c>
      <c r="H355" s="13">
        <v>1500</v>
      </c>
      <c r="I355" s="13">
        <v>1000</v>
      </c>
      <c r="J355" s="13">
        <v>1500</v>
      </c>
    </row>
    <row r="356" spans="1:10" ht="17.100000000000001" customHeight="1">
      <c r="A356" s="19" t="s">
        <v>5</v>
      </c>
      <c r="B356" s="19" t="s">
        <v>20</v>
      </c>
      <c r="C356" s="19">
        <v>4</v>
      </c>
      <c r="D356" s="19" t="s">
        <v>70</v>
      </c>
      <c r="E356" s="19" t="s">
        <v>86</v>
      </c>
      <c r="F356" s="19" t="s">
        <v>171</v>
      </c>
      <c r="G356" s="2" t="s">
        <v>269</v>
      </c>
      <c r="H356" s="13">
        <v>2000</v>
      </c>
      <c r="I356" s="13">
        <v>2250</v>
      </c>
      <c r="J356" s="13">
        <v>1200</v>
      </c>
    </row>
    <row r="357" spans="1:10" ht="17.100000000000001" customHeight="1">
      <c r="A357" s="19" t="s">
        <v>5</v>
      </c>
      <c r="B357" s="19" t="s">
        <v>20</v>
      </c>
      <c r="C357" s="19">
        <v>4</v>
      </c>
      <c r="D357" s="19" t="s">
        <v>70</v>
      </c>
      <c r="E357" s="19" t="s">
        <v>86</v>
      </c>
      <c r="F357" s="19" t="s">
        <v>178</v>
      </c>
      <c r="G357" s="2" t="s">
        <v>287</v>
      </c>
      <c r="H357" s="13">
        <v>0</v>
      </c>
      <c r="I357" s="13">
        <v>0</v>
      </c>
      <c r="J357" s="13">
        <v>0</v>
      </c>
    </row>
    <row r="358" spans="1:10" ht="17.100000000000001" customHeight="1">
      <c r="A358" s="19" t="s">
        <v>5</v>
      </c>
      <c r="B358" s="19" t="s">
        <v>20</v>
      </c>
      <c r="C358" s="19">
        <v>4</v>
      </c>
      <c r="D358" s="19" t="s">
        <v>70</v>
      </c>
      <c r="E358" s="19" t="s">
        <v>86</v>
      </c>
      <c r="F358" s="19" t="s">
        <v>211</v>
      </c>
      <c r="G358" s="2" t="s">
        <v>276</v>
      </c>
      <c r="H358" s="13">
        <v>0</v>
      </c>
      <c r="I358" s="13">
        <v>2627.48</v>
      </c>
      <c r="J358" s="13">
        <v>11500</v>
      </c>
    </row>
    <row r="359" spans="1:10" ht="17.100000000000001" customHeight="1">
      <c r="A359" s="19" t="s">
        <v>5</v>
      </c>
      <c r="B359" s="19" t="s">
        <v>20</v>
      </c>
      <c r="C359" s="19">
        <v>4</v>
      </c>
      <c r="D359" s="19" t="s">
        <v>70</v>
      </c>
      <c r="E359" s="19" t="s">
        <v>98</v>
      </c>
      <c r="F359" s="19" t="s">
        <v>187</v>
      </c>
      <c r="G359" s="2" t="s">
        <v>286</v>
      </c>
      <c r="H359" s="13">
        <v>3000</v>
      </c>
      <c r="I359" s="13">
        <v>0</v>
      </c>
      <c r="J359" s="13">
        <v>3000</v>
      </c>
    </row>
    <row r="360" spans="1:10" ht="17.100000000000001" customHeight="1">
      <c r="A360" s="19" t="s">
        <v>5</v>
      </c>
      <c r="B360" s="19" t="s">
        <v>20</v>
      </c>
      <c r="C360" s="19">
        <v>4</v>
      </c>
      <c r="D360" s="19" t="s">
        <v>71</v>
      </c>
      <c r="E360" s="19" t="s">
        <v>85</v>
      </c>
      <c r="F360" s="19" t="s">
        <v>13</v>
      </c>
      <c r="G360" s="12" t="s">
        <v>386</v>
      </c>
      <c r="H360" s="13"/>
      <c r="I360" s="13"/>
      <c r="J360" s="13"/>
    </row>
    <row r="361" spans="1:10" ht="17.100000000000001" customHeight="1">
      <c r="A361" s="19" t="s">
        <v>5</v>
      </c>
      <c r="B361" s="19" t="s">
        <v>19</v>
      </c>
      <c r="C361" s="19">
        <v>4</v>
      </c>
      <c r="D361" s="19" t="s">
        <v>71</v>
      </c>
      <c r="E361" s="19" t="s">
        <v>86</v>
      </c>
      <c r="F361" s="19" t="s">
        <v>165</v>
      </c>
      <c r="G361" s="2" t="s">
        <v>338</v>
      </c>
      <c r="H361" s="13">
        <v>0</v>
      </c>
      <c r="I361" s="13">
        <v>0</v>
      </c>
      <c r="J361" s="13">
        <v>0</v>
      </c>
    </row>
    <row r="362" spans="1:10" ht="17.100000000000001" customHeight="1">
      <c r="A362" s="19" t="s">
        <v>5</v>
      </c>
      <c r="B362" s="19" t="s">
        <v>20</v>
      </c>
      <c r="C362" s="19">
        <v>4</v>
      </c>
      <c r="D362" s="19" t="s">
        <v>71</v>
      </c>
      <c r="E362" s="19" t="s">
        <v>86</v>
      </c>
      <c r="F362" s="19" t="s">
        <v>226</v>
      </c>
      <c r="G362" s="2" t="s">
        <v>267</v>
      </c>
      <c r="H362" s="13">
        <v>0</v>
      </c>
      <c r="I362" s="13">
        <v>0</v>
      </c>
      <c r="J362" s="13">
        <v>0</v>
      </c>
    </row>
    <row r="363" spans="1:10" ht="17.100000000000001" customHeight="1">
      <c r="A363" s="19" t="s">
        <v>5</v>
      </c>
      <c r="B363" s="19" t="s">
        <v>20</v>
      </c>
      <c r="C363" s="19">
        <v>4</v>
      </c>
      <c r="D363" s="19" t="s">
        <v>71</v>
      </c>
      <c r="E363" s="19" t="s">
        <v>86</v>
      </c>
      <c r="F363" s="19" t="s">
        <v>175</v>
      </c>
      <c r="G363" s="2" t="s">
        <v>268</v>
      </c>
      <c r="H363" s="13">
        <v>0</v>
      </c>
      <c r="I363" s="13">
        <v>0</v>
      </c>
      <c r="J363" s="13">
        <v>0</v>
      </c>
    </row>
    <row r="364" spans="1:10" ht="17.100000000000001" customHeight="1">
      <c r="A364" s="19" t="s">
        <v>5</v>
      </c>
      <c r="B364" s="19" t="s">
        <v>20</v>
      </c>
      <c r="C364" s="19">
        <v>4</v>
      </c>
      <c r="D364" s="19" t="s">
        <v>71</v>
      </c>
      <c r="E364" s="19" t="s">
        <v>86</v>
      </c>
      <c r="F364" s="19" t="s">
        <v>170</v>
      </c>
      <c r="G364" s="2" t="s">
        <v>328</v>
      </c>
      <c r="H364" s="13">
        <v>900</v>
      </c>
      <c r="I364" s="13">
        <v>250</v>
      </c>
      <c r="J364" s="13">
        <v>900</v>
      </c>
    </row>
    <row r="365" spans="1:10" ht="17.100000000000001" customHeight="1">
      <c r="A365" s="19" t="s">
        <v>5</v>
      </c>
      <c r="B365" s="19" t="s">
        <v>20</v>
      </c>
      <c r="C365" s="19">
        <v>4</v>
      </c>
      <c r="D365" s="19" t="s">
        <v>71</v>
      </c>
      <c r="E365" s="19" t="s">
        <v>86</v>
      </c>
      <c r="F365" s="19" t="s">
        <v>171</v>
      </c>
      <c r="G365" s="2" t="s">
        <v>269</v>
      </c>
      <c r="H365" s="13">
        <v>0</v>
      </c>
      <c r="I365" s="13">
        <v>750</v>
      </c>
      <c r="J365" s="13">
        <v>0</v>
      </c>
    </row>
    <row r="366" spans="1:10" ht="17.100000000000001" customHeight="1">
      <c r="A366" s="19" t="s">
        <v>5</v>
      </c>
      <c r="B366" s="19" t="s">
        <v>20</v>
      </c>
      <c r="C366" s="19">
        <v>4</v>
      </c>
      <c r="D366" s="19" t="s">
        <v>71</v>
      </c>
      <c r="E366" s="19" t="s">
        <v>86</v>
      </c>
      <c r="F366" s="19" t="s">
        <v>211</v>
      </c>
      <c r="G366" s="2" t="s">
        <v>276</v>
      </c>
      <c r="H366" s="13">
        <v>0</v>
      </c>
      <c r="I366" s="13">
        <v>1500</v>
      </c>
      <c r="J366" s="13">
        <v>5313</v>
      </c>
    </row>
    <row r="367" spans="1:10" ht="17.100000000000001" customHeight="1">
      <c r="A367" s="19" t="s">
        <v>5</v>
      </c>
      <c r="B367" s="19" t="s">
        <v>20</v>
      </c>
      <c r="C367" s="19">
        <v>4</v>
      </c>
      <c r="D367" s="19" t="s">
        <v>71</v>
      </c>
      <c r="E367" s="19" t="s">
        <v>98</v>
      </c>
      <c r="F367" s="19" t="s">
        <v>187</v>
      </c>
      <c r="G367" s="2" t="s">
        <v>286</v>
      </c>
      <c r="H367" s="13">
        <v>1800</v>
      </c>
      <c r="I367" s="13">
        <v>0</v>
      </c>
      <c r="J367" s="13">
        <v>1800</v>
      </c>
    </row>
    <row r="368" spans="1:10" ht="17.100000000000001" customHeight="1">
      <c r="A368" s="19" t="s">
        <v>5</v>
      </c>
      <c r="B368" s="19" t="s">
        <v>13</v>
      </c>
      <c r="C368" s="19">
        <v>4</v>
      </c>
      <c r="D368" s="19" t="s">
        <v>72</v>
      </c>
      <c r="E368" s="19" t="s">
        <v>85</v>
      </c>
      <c r="F368" s="19" t="s">
        <v>13</v>
      </c>
      <c r="G368" s="5" t="s">
        <v>387</v>
      </c>
      <c r="H368" s="13"/>
      <c r="I368" s="13"/>
      <c r="J368" s="13"/>
    </row>
    <row r="369" spans="1:10" ht="17.100000000000001" customHeight="1">
      <c r="A369" s="19" t="s">
        <v>5</v>
      </c>
      <c r="B369" s="19" t="s">
        <v>20</v>
      </c>
      <c r="C369" s="19">
        <v>4</v>
      </c>
      <c r="D369" s="19" t="s">
        <v>72</v>
      </c>
      <c r="E369" s="19" t="s">
        <v>86</v>
      </c>
      <c r="F369" s="19" t="s">
        <v>165</v>
      </c>
      <c r="G369" s="2" t="s">
        <v>338</v>
      </c>
      <c r="H369" s="13">
        <v>28935</v>
      </c>
      <c r="I369" s="13">
        <v>29591.119999999999</v>
      </c>
      <c r="J369" s="13">
        <v>29514</v>
      </c>
    </row>
    <row r="370" spans="1:10" ht="17.100000000000001" customHeight="1">
      <c r="A370" s="19" t="s">
        <v>5</v>
      </c>
      <c r="B370" s="19" t="s">
        <v>20</v>
      </c>
      <c r="C370" s="19">
        <v>4</v>
      </c>
      <c r="D370" s="19" t="s">
        <v>72</v>
      </c>
      <c r="E370" s="19" t="s">
        <v>86</v>
      </c>
      <c r="F370" s="19" t="s">
        <v>185</v>
      </c>
      <c r="G370" s="2" t="s">
        <v>267</v>
      </c>
      <c r="H370" s="13">
        <v>1590</v>
      </c>
      <c r="I370" s="13">
        <v>9581.48</v>
      </c>
      <c r="J370" s="13">
        <v>10444</v>
      </c>
    </row>
    <row r="371" spans="1:10" ht="17.100000000000001" customHeight="1">
      <c r="A371" s="19" t="s">
        <v>5</v>
      </c>
      <c r="B371" s="19" t="s">
        <v>20</v>
      </c>
      <c r="C371" s="19">
        <v>4</v>
      </c>
      <c r="D371" s="19" t="s">
        <v>72</v>
      </c>
      <c r="E371" s="19" t="s">
        <v>86</v>
      </c>
      <c r="F371" s="19" t="s">
        <v>170</v>
      </c>
      <c r="G371" s="2" t="s">
        <v>328</v>
      </c>
      <c r="H371" s="13">
        <v>0</v>
      </c>
      <c r="I371" s="13">
        <v>750</v>
      </c>
      <c r="J371" s="13">
        <v>0</v>
      </c>
    </row>
    <row r="372" spans="1:10" ht="17.100000000000001" customHeight="1">
      <c r="A372" s="19" t="s">
        <v>5</v>
      </c>
      <c r="B372" s="19" t="s">
        <v>20</v>
      </c>
      <c r="C372" s="19">
        <v>4</v>
      </c>
      <c r="D372" s="19" t="s">
        <v>72</v>
      </c>
      <c r="E372" s="19" t="s">
        <v>86</v>
      </c>
      <c r="F372" s="19" t="s">
        <v>171</v>
      </c>
      <c r="G372" s="2" t="s">
        <v>269</v>
      </c>
      <c r="H372" s="13">
        <v>0</v>
      </c>
      <c r="I372" s="13">
        <v>0</v>
      </c>
      <c r="J372" s="13">
        <v>0</v>
      </c>
    </row>
    <row r="373" spans="1:10" ht="17.100000000000001" customHeight="1">
      <c r="A373" s="19" t="s">
        <v>5</v>
      </c>
      <c r="B373" s="19" t="s">
        <v>20</v>
      </c>
      <c r="C373" s="19">
        <v>4</v>
      </c>
      <c r="D373" s="19" t="s">
        <v>72</v>
      </c>
      <c r="E373" s="19" t="s">
        <v>86</v>
      </c>
      <c r="F373" s="19" t="s">
        <v>211</v>
      </c>
      <c r="G373" s="2" t="s">
        <v>276</v>
      </c>
      <c r="H373" s="13">
        <v>0</v>
      </c>
      <c r="I373" s="13">
        <v>0</v>
      </c>
      <c r="J373" s="13">
        <v>0</v>
      </c>
    </row>
    <row r="374" spans="1:10" ht="17.100000000000001" customHeight="1">
      <c r="A374" s="19" t="s">
        <v>5</v>
      </c>
      <c r="B374" s="19" t="s">
        <v>20</v>
      </c>
      <c r="C374" s="19">
        <v>4</v>
      </c>
      <c r="D374" s="19" t="s">
        <v>72</v>
      </c>
      <c r="E374" s="19" t="s">
        <v>98</v>
      </c>
      <c r="F374" s="19" t="s">
        <v>187</v>
      </c>
      <c r="G374" s="2" t="s">
        <v>286</v>
      </c>
      <c r="H374" s="13">
        <v>1000</v>
      </c>
      <c r="I374" s="13">
        <v>250</v>
      </c>
      <c r="J374" s="13">
        <v>1000</v>
      </c>
    </row>
    <row r="375" spans="1:10" ht="17.100000000000001" customHeight="1">
      <c r="A375" s="19" t="s">
        <v>5</v>
      </c>
      <c r="B375" s="19" t="s">
        <v>13</v>
      </c>
      <c r="C375" s="19">
        <v>4</v>
      </c>
      <c r="D375" s="19" t="s">
        <v>73</v>
      </c>
      <c r="E375" s="19" t="s">
        <v>85</v>
      </c>
      <c r="F375" s="19" t="s">
        <v>13</v>
      </c>
      <c r="G375" s="5" t="s">
        <v>388</v>
      </c>
      <c r="H375" s="13"/>
      <c r="I375" s="13"/>
      <c r="J375" s="13"/>
    </row>
    <row r="376" spans="1:10" ht="17.100000000000001" customHeight="1">
      <c r="A376" s="19" t="s">
        <v>5</v>
      </c>
      <c r="B376" s="19" t="s">
        <v>20</v>
      </c>
      <c r="C376" s="19">
        <v>4</v>
      </c>
      <c r="D376" s="19" t="s">
        <v>73</v>
      </c>
      <c r="E376" s="19" t="s">
        <v>86</v>
      </c>
      <c r="F376" s="19" t="s">
        <v>165</v>
      </c>
      <c r="G376" s="2" t="s">
        <v>338</v>
      </c>
      <c r="H376" s="13">
        <v>173414</v>
      </c>
      <c r="I376" s="13">
        <v>188775.53729101835</v>
      </c>
      <c r="J376" s="13">
        <v>201451</v>
      </c>
    </row>
    <row r="377" spans="1:10" ht="17.100000000000001" customHeight="1">
      <c r="A377" s="19" t="s">
        <v>5</v>
      </c>
      <c r="B377" s="19" t="s">
        <v>20</v>
      </c>
      <c r="C377" s="19">
        <v>4</v>
      </c>
      <c r="D377" s="19" t="s">
        <v>73</v>
      </c>
      <c r="E377" s="19" t="s">
        <v>86</v>
      </c>
      <c r="F377" s="19" t="s">
        <v>226</v>
      </c>
      <c r="G377" s="2" t="s">
        <v>267</v>
      </c>
      <c r="H377" s="13">
        <v>53103</v>
      </c>
      <c r="I377" s="13">
        <v>111093.28</v>
      </c>
      <c r="J377" s="13">
        <v>132611</v>
      </c>
    </row>
    <row r="378" spans="1:10" ht="17.100000000000001" customHeight="1">
      <c r="A378" s="19" t="s">
        <v>5</v>
      </c>
      <c r="B378" s="19" t="s">
        <v>20</v>
      </c>
      <c r="C378" s="19">
        <v>4</v>
      </c>
      <c r="D378" s="19" t="s">
        <v>73</v>
      </c>
      <c r="E378" s="19" t="s">
        <v>86</v>
      </c>
      <c r="F378" s="19" t="s">
        <v>170</v>
      </c>
      <c r="G378" s="2" t="s">
        <v>328</v>
      </c>
      <c r="H378" s="13">
        <v>2500</v>
      </c>
      <c r="I378" s="13">
        <v>3712.22</v>
      </c>
      <c r="J378" s="13">
        <v>4000</v>
      </c>
    </row>
    <row r="379" spans="1:10" ht="17.100000000000001" customHeight="1">
      <c r="A379" s="19" t="s">
        <v>5</v>
      </c>
      <c r="B379" s="19" t="s">
        <v>20</v>
      </c>
      <c r="C379" s="19">
        <v>4</v>
      </c>
      <c r="D379" s="19" t="s">
        <v>73</v>
      </c>
      <c r="E379" s="19" t="s">
        <v>86</v>
      </c>
      <c r="F379" s="19" t="s">
        <v>171</v>
      </c>
      <c r="G379" s="2" t="s">
        <v>269</v>
      </c>
      <c r="H379" s="13">
        <v>13100</v>
      </c>
      <c r="I379" s="13">
        <v>13257.730300147046</v>
      </c>
      <c r="J379" s="13">
        <v>10810</v>
      </c>
    </row>
    <row r="380" spans="1:10" ht="17.100000000000001" customHeight="1">
      <c r="A380" s="19" t="s">
        <v>5</v>
      </c>
      <c r="B380" s="19" t="s">
        <v>20</v>
      </c>
      <c r="C380" s="19">
        <v>4</v>
      </c>
      <c r="D380" s="19" t="s">
        <v>73</v>
      </c>
      <c r="E380" s="19" t="s">
        <v>86</v>
      </c>
      <c r="F380" s="19" t="s">
        <v>211</v>
      </c>
      <c r="G380" s="2" t="s">
        <v>276</v>
      </c>
      <c r="H380" s="13">
        <v>0</v>
      </c>
      <c r="I380" s="13">
        <v>75128.40711928645</v>
      </c>
      <c r="J380" s="13">
        <v>47930</v>
      </c>
    </row>
    <row r="381" spans="1:10" ht="17.100000000000001" customHeight="1">
      <c r="A381" s="19" t="s">
        <v>5</v>
      </c>
      <c r="B381" s="19" t="s">
        <v>20</v>
      </c>
      <c r="C381" s="19">
        <v>4</v>
      </c>
      <c r="D381" s="19" t="s">
        <v>73</v>
      </c>
      <c r="E381" s="19" t="s">
        <v>98</v>
      </c>
      <c r="F381" s="19" t="s">
        <v>187</v>
      </c>
      <c r="G381" s="2" t="s">
        <v>286</v>
      </c>
      <c r="H381" s="13">
        <v>5000</v>
      </c>
      <c r="I381" s="13">
        <v>255</v>
      </c>
      <c r="J381" s="13">
        <v>6000</v>
      </c>
    </row>
    <row r="382" spans="1:10" ht="17.100000000000001" customHeight="1">
      <c r="A382" s="19" t="s">
        <v>5</v>
      </c>
      <c r="B382" s="19" t="s">
        <v>13</v>
      </c>
      <c r="C382" s="19">
        <v>4</v>
      </c>
      <c r="D382" s="19" t="s">
        <v>74</v>
      </c>
      <c r="E382" s="19" t="s">
        <v>85</v>
      </c>
      <c r="F382" s="19" t="s">
        <v>13</v>
      </c>
      <c r="G382" s="5" t="s">
        <v>389</v>
      </c>
      <c r="H382" s="13"/>
      <c r="I382" s="13"/>
      <c r="J382" s="13"/>
    </row>
    <row r="383" spans="1:10" ht="17.100000000000001" customHeight="1">
      <c r="A383" s="19" t="s">
        <v>5</v>
      </c>
      <c r="B383" s="19" t="s">
        <v>20</v>
      </c>
      <c r="C383" s="19">
        <v>4</v>
      </c>
      <c r="D383" s="19" t="s">
        <v>74</v>
      </c>
      <c r="E383" s="19" t="s">
        <v>86</v>
      </c>
      <c r="F383" s="19" t="s">
        <v>165</v>
      </c>
      <c r="G383" s="2" t="s">
        <v>338</v>
      </c>
      <c r="H383" s="13">
        <v>30003</v>
      </c>
      <c r="I383" s="13">
        <v>29975.065461108898</v>
      </c>
      <c r="J383" s="13">
        <v>35556</v>
      </c>
    </row>
    <row r="384" spans="1:10" ht="17.100000000000001" customHeight="1">
      <c r="A384" s="19" t="s">
        <v>5</v>
      </c>
      <c r="B384" s="19" t="s">
        <v>20</v>
      </c>
      <c r="C384" s="19">
        <v>4</v>
      </c>
      <c r="D384" s="19" t="s">
        <v>74</v>
      </c>
      <c r="E384" s="19" t="s">
        <v>86</v>
      </c>
      <c r="F384" s="19" t="s">
        <v>226</v>
      </c>
      <c r="G384" s="2" t="s">
        <v>267</v>
      </c>
      <c r="H384" s="13">
        <v>16299</v>
      </c>
      <c r="I384" s="13">
        <v>24521</v>
      </c>
      <c r="J384" s="13">
        <v>28934</v>
      </c>
    </row>
    <row r="385" spans="1:10" ht="17.100000000000001" customHeight="1">
      <c r="A385" s="19" t="s">
        <v>5</v>
      </c>
      <c r="B385" s="19" t="s">
        <v>20</v>
      </c>
      <c r="C385" s="19">
        <v>4</v>
      </c>
      <c r="D385" s="19" t="s">
        <v>74</v>
      </c>
      <c r="E385" s="19" t="s">
        <v>86</v>
      </c>
      <c r="F385" s="19" t="s">
        <v>170</v>
      </c>
      <c r="G385" s="2" t="s">
        <v>328</v>
      </c>
      <c r="H385" s="13">
        <v>500</v>
      </c>
      <c r="I385" s="13">
        <v>485.94</v>
      </c>
      <c r="J385" s="13">
        <v>500</v>
      </c>
    </row>
    <row r="386" spans="1:10" ht="17.100000000000001" customHeight="1">
      <c r="A386" s="19" t="s">
        <v>5</v>
      </c>
      <c r="B386" s="19" t="s">
        <v>20</v>
      </c>
      <c r="C386" s="19">
        <v>4</v>
      </c>
      <c r="D386" s="19" t="s">
        <v>74</v>
      </c>
      <c r="E386" s="19" t="s">
        <v>86</v>
      </c>
      <c r="F386" s="19" t="s">
        <v>171</v>
      </c>
      <c r="G386" s="2" t="s">
        <v>269</v>
      </c>
      <c r="H386" s="13">
        <v>0</v>
      </c>
      <c r="I386" s="13">
        <v>1000</v>
      </c>
      <c r="J386" s="13">
        <v>2400</v>
      </c>
    </row>
    <row r="387" spans="1:10" ht="17.100000000000001" customHeight="1">
      <c r="A387" s="19" t="s">
        <v>5</v>
      </c>
      <c r="B387" s="19" t="s">
        <v>20</v>
      </c>
      <c r="C387" s="19">
        <v>4</v>
      </c>
      <c r="D387" s="19" t="s">
        <v>74</v>
      </c>
      <c r="E387" s="19" t="s">
        <v>86</v>
      </c>
      <c r="F387" s="19" t="s">
        <v>211</v>
      </c>
      <c r="G387" s="2" t="s">
        <v>276</v>
      </c>
      <c r="H387" s="13">
        <v>0</v>
      </c>
      <c r="I387" s="13">
        <v>5000</v>
      </c>
      <c r="J387" s="13">
        <v>3950</v>
      </c>
    </row>
    <row r="388" spans="1:10" ht="17.100000000000001" customHeight="1">
      <c r="A388" s="19" t="s">
        <v>5</v>
      </c>
      <c r="B388" s="19" t="s">
        <v>20</v>
      </c>
      <c r="C388" s="19">
        <v>4</v>
      </c>
      <c r="D388" s="19" t="s">
        <v>74</v>
      </c>
      <c r="E388" s="19" t="s">
        <v>98</v>
      </c>
      <c r="F388" s="19" t="s">
        <v>187</v>
      </c>
      <c r="G388" s="2" t="s">
        <v>286</v>
      </c>
      <c r="H388" s="13">
        <v>1000</v>
      </c>
      <c r="I388" s="13">
        <v>250</v>
      </c>
      <c r="J388" s="13">
        <v>1000</v>
      </c>
    </row>
    <row r="389" spans="1:10" ht="17.100000000000001" customHeight="1">
      <c r="A389" s="19" t="s">
        <v>5</v>
      </c>
      <c r="B389" s="19" t="s">
        <v>13</v>
      </c>
      <c r="C389" s="19">
        <v>4</v>
      </c>
      <c r="D389" s="19" t="s">
        <v>75</v>
      </c>
      <c r="E389" s="19" t="s">
        <v>85</v>
      </c>
      <c r="F389" s="19" t="s">
        <v>13</v>
      </c>
      <c r="G389" s="5" t="s">
        <v>390</v>
      </c>
      <c r="H389" s="13"/>
      <c r="I389" s="13"/>
      <c r="J389" s="13"/>
    </row>
    <row r="390" spans="1:10" ht="17.100000000000001" customHeight="1">
      <c r="A390" s="19" t="s">
        <v>5</v>
      </c>
      <c r="B390" s="19" t="s">
        <v>20</v>
      </c>
      <c r="C390" s="19">
        <v>4</v>
      </c>
      <c r="D390" s="19" t="s">
        <v>75</v>
      </c>
      <c r="E390" s="19" t="s">
        <v>86</v>
      </c>
      <c r="F390" s="19" t="s">
        <v>165</v>
      </c>
      <c r="G390" s="2" t="s">
        <v>338</v>
      </c>
      <c r="H390" s="13">
        <v>58760</v>
      </c>
      <c r="I390" s="13">
        <v>58764</v>
      </c>
      <c r="J390" s="13">
        <v>59938</v>
      </c>
    </row>
    <row r="391" spans="1:10" ht="17.100000000000001" customHeight="1">
      <c r="A391" s="19" t="s">
        <v>5</v>
      </c>
      <c r="B391" s="19" t="s">
        <v>20</v>
      </c>
      <c r="C391" s="19">
        <v>4</v>
      </c>
      <c r="D391" s="19" t="s">
        <v>75</v>
      </c>
      <c r="E391" s="19" t="s">
        <v>86</v>
      </c>
      <c r="F391" s="19" t="s">
        <v>226</v>
      </c>
      <c r="G391" s="2" t="s">
        <v>267</v>
      </c>
      <c r="H391" s="13">
        <v>16299</v>
      </c>
      <c r="I391" s="13">
        <v>32581.919999999998</v>
      </c>
      <c r="J391" s="13">
        <v>36248</v>
      </c>
    </row>
    <row r="392" spans="1:10" ht="17.100000000000001" customHeight="1">
      <c r="A392" s="19" t="s">
        <v>5</v>
      </c>
      <c r="B392" s="19" t="s">
        <v>20</v>
      </c>
      <c r="C392" s="19">
        <v>4</v>
      </c>
      <c r="D392" s="19" t="s">
        <v>75</v>
      </c>
      <c r="E392" s="19" t="s">
        <v>86</v>
      </c>
      <c r="F392" s="19" t="s">
        <v>170</v>
      </c>
      <c r="G392" s="2" t="s">
        <v>328</v>
      </c>
      <c r="H392" s="13">
        <v>0</v>
      </c>
      <c r="I392" s="13">
        <v>1022.66</v>
      </c>
      <c r="J392" s="13">
        <v>0</v>
      </c>
    </row>
    <row r="393" spans="1:10" ht="17.100000000000001" customHeight="1">
      <c r="A393" s="19" t="s">
        <v>5</v>
      </c>
      <c r="B393" s="19" t="s">
        <v>20</v>
      </c>
      <c r="C393" s="19">
        <v>4</v>
      </c>
      <c r="D393" s="19" t="s">
        <v>75</v>
      </c>
      <c r="E393" s="19" t="s">
        <v>86</v>
      </c>
      <c r="F393" s="19" t="s">
        <v>171</v>
      </c>
      <c r="G393" s="2" t="s">
        <v>269</v>
      </c>
      <c r="H393" s="13">
        <v>0</v>
      </c>
      <c r="I393" s="13">
        <v>0</v>
      </c>
      <c r="J393" s="13">
        <v>0</v>
      </c>
    </row>
    <row r="394" spans="1:10" ht="17.100000000000001" customHeight="1">
      <c r="A394" s="19" t="s">
        <v>5</v>
      </c>
      <c r="B394" s="19" t="s">
        <v>20</v>
      </c>
      <c r="C394" s="19">
        <v>4</v>
      </c>
      <c r="D394" s="19" t="s">
        <v>75</v>
      </c>
      <c r="E394" s="19" t="s">
        <v>86</v>
      </c>
      <c r="F394" s="19" t="s">
        <v>211</v>
      </c>
      <c r="G394" s="2" t="s">
        <v>276</v>
      </c>
      <c r="H394" s="13">
        <v>0</v>
      </c>
      <c r="I394" s="13">
        <v>0</v>
      </c>
      <c r="J394" s="13">
        <v>0</v>
      </c>
    </row>
    <row r="395" spans="1:10" ht="17.100000000000001" customHeight="1">
      <c r="A395" s="19" t="s">
        <v>5</v>
      </c>
      <c r="B395" s="22" t="s">
        <v>20</v>
      </c>
      <c r="C395" s="22">
        <v>4</v>
      </c>
      <c r="D395" s="22" t="s">
        <v>75</v>
      </c>
      <c r="E395" s="22" t="s">
        <v>98</v>
      </c>
      <c r="F395" s="22" t="s">
        <v>187</v>
      </c>
      <c r="G395" s="8" t="s">
        <v>286</v>
      </c>
      <c r="H395" s="13">
        <v>0</v>
      </c>
      <c r="I395" s="8">
        <v>150</v>
      </c>
      <c r="J395" s="13">
        <v>0</v>
      </c>
    </row>
    <row r="396" spans="1:10" ht="17.100000000000001" customHeight="1">
      <c r="A396" s="21" t="s">
        <v>5</v>
      </c>
      <c r="B396" s="21" t="s">
        <v>13</v>
      </c>
      <c r="C396" s="21">
        <v>4</v>
      </c>
      <c r="D396" s="21" t="s">
        <v>76</v>
      </c>
      <c r="E396" s="21" t="s">
        <v>85</v>
      </c>
      <c r="F396" s="21" t="s">
        <v>13</v>
      </c>
      <c r="G396" s="9" t="s">
        <v>391</v>
      </c>
      <c r="H396" s="10">
        <f>SUM(H397:H411)</f>
        <v>466827</v>
      </c>
      <c r="I396" s="10">
        <f>SUM(I397:I411)</f>
        <v>443926.47870012996</v>
      </c>
      <c r="J396" s="10">
        <f>SUM(J397:J411)</f>
        <v>444863</v>
      </c>
    </row>
    <row r="397" spans="1:10" ht="17.100000000000001" customHeight="1">
      <c r="A397" s="21" t="s">
        <v>5</v>
      </c>
      <c r="B397" s="21" t="s">
        <v>21</v>
      </c>
      <c r="C397" s="21">
        <v>4</v>
      </c>
      <c r="D397" s="21" t="s">
        <v>76</v>
      </c>
      <c r="E397" s="21" t="s">
        <v>86</v>
      </c>
      <c r="F397" s="21" t="s">
        <v>165</v>
      </c>
      <c r="G397" s="6" t="s">
        <v>338</v>
      </c>
      <c r="H397" s="15">
        <v>173056</v>
      </c>
      <c r="I397" s="15">
        <v>134308.79666767278</v>
      </c>
      <c r="J397" s="15">
        <v>140084</v>
      </c>
    </row>
    <row r="398" spans="1:10" ht="17.100000000000001" customHeight="1">
      <c r="A398" s="19" t="s">
        <v>5</v>
      </c>
      <c r="B398" s="19" t="s">
        <v>14</v>
      </c>
      <c r="C398" s="19">
        <v>4</v>
      </c>
      <c r="D398" s="19" t="s">
        <v>76</v>
      </c>
      <c r="E398" s="19" t="s">
        <v>86</v>
      </c>
      <c r="F398" s="19" t="s">
        <v>184</v>
      </c>
      <c r="G398" s="2" t="s">
        <v>274</v>
      </c>
      <c r="H398" s="13">
        <v>23121</v>
      </c>
      <c r="I398" s="13">
        <v>22341.655048603821</v>
      </c>
      <c r="J398" s="13">
        <v>23302</v>
      </c>
    </row>
    <row r="399" spans="1:10" ht="17.100000000000001" customHeight="1">
      <c r="A399" s="19" t="s">
        <v>5</v>
      </c>
      <c r="B399" s="19" t="s">
        <v>15</v>
      </c>
      <c r="C399" s="19">
        <v>4</v>
      </c>
      <c r="D399" s="19" t="s">
        <v>76</v>
      </c>
      <c r="E399" s="19" t="s">
        <v>86</v>
      </c>
      <c r="F399" s="19" t="s">
        <v>184</v>
      </c>
      <c r="G399" s="2" t="s">
        <v>274</v>
      </c>
      <c r="H399" s="13">
        <v>30138</v>
      </c>
      <c r="I399" s="13">
        <v>37425.721812508222</v>
      </c>
      <c r="J399" s="13">
        <v>39035</v>
      </c>
    </row>
    <row r="400" spans="1:10" ht="17.100000000000001" customHeight="1">
      <c r="A400" s="19" t="s">
        <v>5</v>
      </c>
      <c r="B400" s="19" t="s">
        <v>16</v>
      </c>
      <c r="C400" s="19">
        <v>4</v>
      </c>
      <c r="D400" s="19" t="s">
        <v>76</v>
      </c>
      <c r="E400" s="19" t="s">
        <v>86</v>
      </c>
      <c r="F400" s="19" t="s">
        <v>184</v>
      </c>
      <c r="G400" s="2" t="s">
        <v>274</v>
      </c>
      <c r="H400" s="13">
        <v>31477</v>
      </c>
      <c r="I400" s="13">
        <v>19489.809830691669</v>
      </c>
      <c r="J400" s="13">
        <v>20328</v>
      </c>
    </row>
    <row r="401" spans="1:10" ht="17.100000000000001" customHeight="1">
      <c r="A401" s="19" t="s">
        <v>5</v>
      </c>
      <c r="B401" s="19" t="s">
        <v>21</v>
      </c>
      <c r="C401" s="19">
        <v>4</v>
      </c>
      <c r="D401" s="19" t="s">
        <v>76</v>
      </c>
      <c r="E401" s="19" t="s">
        <v>86</v>
      </c>
      <c r="F401" s="19" t="s">
        <v>181</v>
      </c>
      <c r="G401" s="2" t="s">
        <v>267</v>
      </c>
      <c r="H401" s="13">
        <v>67026</v>
      </c>
      <c r="I401" s="13">
        <v>59798.475340653422</v>
      </c>
      <c r="J401" s="13">
        <v>81975</v>
      </c>
    </row>
    <row r="402" spans="1:10" ht="17.100000000000001" customHeight="1">
      <c r="A402" s="19" t="s">
        <v>5</v>
      </c>
      <c r="B402" s="19" t="s">
        <v>21</v>
      </c>
      <c r="C402" s="19">
        <v>4</v>
      </c>
      <c r="D402" s="19" t="s">
        <v>76</v>
      </c>
      <c r="E402" s="19" t="s">
        <v>86</v>
      </c>
      <c r="F402" s="19" t="s">
        <v>185</v>
      </c>
      <c r="G402" s="2" t="s">
        <v>267</v>
      </c>
      <c r="H402" s="13">
        <v>56851</v>
      </c>
      <c r="I402" s="13">
        <v>39728</v>
      </c>
      <c r="J402" s="13">
        <v>45012</v>
      </c>
    </row>
    <row r="403" spans="1:10" ht="17.100000000000001" customHeight="1">
      <c r="A403" s="19" t="s">
        <v>5</v>
      </c>
      <c r="B403" s="19" t="s">
        <v>21</v>
      </c>
      <c r="C403" s="19">
        <v>4</v>
      </c>
      <c r="D403" s="19" t="s">
        <v>76</v>
      </c>
      <c r="E403" s="19" t="s">
        <v>86</v>
      </c>
      <c r="F403" s="19" t="s">
        <v>168</v>
      </c>
      <c r="G403" s="2" t="s">
        <v>268</v>
      </c>
      <c r="H403" s="13">
        <v>17500</v>
      </c>
      <c r="I403" s="13">
        <v>3334.78</v>
      </c>
      <c r="J403" s="13">
        <v>5000</v>
      </c>
    </row>
    <row r="404" spans="1:10" ht="17.100000000000001" customHeight="1">
      <c r="A404" s="19" t="s">
        <v>5</v>
      </c>
      <c r="B404" s="19" t="s">
        <v>21</v>
      </c>
      <c r="C404" s="19">
        <v>4</v>
      </c>
      <c r="D404" s="19" t="s">
        <v>76</v>
      </c>
      <c r="E404" s="19" t="s">
        <v>86</v>
      </c>
      <c r="F404" s="19" t="s">
        <v>170</v>
      </c>
      <c r="G404" s="2" t="s">
        <v>275</v>
      </c>
      <c r="H404" s="13">
        <v>0</v>
      </c>
      <c r="I404" s="13">
        <v>0</v>
      </c>
      <c r="J404" s="13">
        <v>0</v>
      </c>
    </row>
    <row r="405" spans="1:10" ht="17.100000000000001" customHeight="1">
      <c r="A405" s="19" t="s">
        <v>5</v>
      </c>
      <c r="B405" s="19" t="s">
        <v>14</v>
      </c>
      <c r="C405" s="19">
        <v>4</v>
      </c>
      <c r="D405" s="19" t="s">
        <v>76</v>
      </c>
      <c r="E405" s="19" t="s">
        <v>86</v>
      </c>
      <c r="F405" s="19" t="s">
        <v>171</v>
      </c>
      <c r="G405" s="2" t="s">
        <v>269</v>
      </c>
      <c r="H405" s="13">
        <v>45000</v>
      </c>
      <c r="I405" s="13">
        <v>26833.98</v>
      </c>
      <c r="J405" s="13">
        <v>22500</v>
      </c>
    </row>
    <row r="406" spans="1:10" ht="17.100000000000001" customHeight="1">
      <c r="A406" s="19" t="s">
        <v>5</v>
      </c>
      <c r="B406" s="19" t="s">
        <v>14</v>
      </c>
      <c r="C406" s="19">
        <v>4</v>
      </c>
      <c r="D406" s="19" t="s">
        <v>76</v>
      </c>
      <c r="E406" s="19" t="s">
        <v>86</v>
      </c>
      <c r="F406" s="19" t="s">
        <v>178</v>
      </c>
      <c r="G406" s="2" t="s">
        <v>287</v>
      </c>
      <c r="H406" s="13">
        <v>0</v>
      </c>
      <c r="I406" s="13">
        <v>0</v>
      </c>
      <c r="J406" s="13">
        <v>0</v>
      </c>
    </row>
    <row r="407" spans="1:10" ht="17.100000000000001" customHeight="1">
      <c r="A407" s="19" t="s">
        <v>5</v>
      </c>
      <c r="B407" s="19" t="s">
        <v>21</v>
      </c>
      <c r="C407" s="19">
        <v>4</v>
      </c>
      <c r="D407" s="19" t="s">
        <v>76</v>
      </c>
      <c r="E407" s="19" t="s">
        <v>86</v>
      </c>
      <c r="F407" s="19" t="s">
        <v>179</v>
      </c>
      <c r="G407" s="2" t="s">
        <v>276</v>
      </c>
      <c r="H407" s="13">
        <v>0</v>
      </c>
      <c r="I407" s="13">
        <v>35682.26</v>
      </c>
      <c r="J407" s="13">
        <v>17127</v>
      </c>
    </row>
    <row r="408" spans="1:10" ht="17.100000000000001" customHeight="1">
      <c r="A408" s="19" t="s">
        <v>5</v>
      </c>
      <c r="B408" s="19" t="s">
        <v>21</v>
      </c>
      <c r="C408" s="19">
        <v>4</v>
      </c>
      <c r="D408" s="19" t="s">
        <v>76</v>
      </c>
      <c r="E408" s="19" t="s">
        <v>86</v>
      </c>
      <c r="F408" s="19" t="s">
        <v>186</v>
      </c>
      <c r="G408" s="2" t="s">
        <v>277</v>
      </c>
      <c r="H408" s="13">
        <v>0</v>
      </c>
      <c r="I408" s="13">
        <v>0</v>
      </c>
      <c r="J408" s="13">
        <v>0</v>
      </c>
    </row>
    <row r="409" spans="1:10" ht="17.100000000000001" customHeight="1">
      <c r="A409" s="19" t="s">
        <v>5</v>
      </c>
      <c r="B409" s="19" t="s">
        <v>21</v>
      </c>
      <c r="C409" s="19">
        <v>4</v>
      </c>
      <c r="D409" s="19" t="s">
        <v>76</v>
      </c>
      <c r="E409" s="19" t="s">
        <v>86</v>
      </c>
      <c r="F409" s="19" t="s">
        <v>174</v>
      </c>
      <c r="G409" s="2" t="s">
        <v>392</v>
      </c>
      <c r="H409" s="13">
        <v>0</v>
      </c>
      <c r="I409" s="13">
        <v>16000</v>
      </c>
      <c r="J409" s="13">
        <v>0</v>
      </c>
    </row>
    <row r="410" spans="1:10" ht="17.100000000000001" customHeight="1">
      <c r="A410" s="19" t="s">
        <v>5</v>
      </c>
      <c r="B410" s="19" t="s">
        <v>23</v>
      </c>
      <c r="C410" s="19">
        <v>4</v>
      </c>
      <c r="D410" s="19" t="s">
        <v>76</v>
      </c>
      <c r="E410" s="19" t="s">
        <v>90</v>
      </c>
      <c r="F410" s="19" t="s">
        <v>227</v>
      </c>
      <c r="G410" s="2" t="s">
        <v>393</v>
      </c>
      <c r="H410" s="13">
        <v>0</v>
      </c>
      <c r="I410" s="13">
        <v>25750</v>
      </c>
      <c r="J410" s="13">
        <v>25750</v>
      </c>
    </row>
    <row r="411" spans="1:10" ht="17.100000000000001" customHeight="1">
      <c r="A411" s="19" t="s">
        <v>5</v>
      </c>
      <c r="B411" s="22" t="s">
        <v>23</v>
      </c>
      <c r="C411" s="22">
        <v>4</v>
      </c>
      <c r="D411" s="22" t="s">
        <v>76</v>
      </c>
      <c r="E411" s="22" t="s">
        <v>90</v>
      </c>
      <c r="F411" s="22" t="s">
        <v>177</v>
      </c>
      <c r="G411" s="8" t="s">
        <v>284</v>
      </c>
      <c r="H411" s="13">
        <v>22658</v>
      </c>
      <c r="I411" s="8">
        <v>23233</v>
      </c>
      <c r="J411" s="13">
        <v>24750</v>
      </c>
    </row>
    <row r="412" spans="1:10" ht="17.100000000000001" customHeight="1">
      <c r="A412" s="21" t="s">
        <v>5</v>
      </c>
      <c r="B412" s="21" t="s">
        <v>13</v>
      </c>
      <c r="C412" s="21">
        <v>4</v>
      </c>
      <c r="D412" s="21" t="s">
        <v>77</v>
      </c>
      <c r="E412" s="21" t="s">
        <v>85</v>
      </c>
      <c r="F412" s="21" t="s">
        <v>13</v>
      </c>
      <c r="G412" s="9" t="s">
        <v>394</v>
      </c>
      <c r="H412" s="10">
        <f>SUM(H413:H420)</f>
        <v>110354</v>
      </c>
      <c r="I412" s="10">
        <f>SUM(I413:I420)</f>
        <v>126749.64</v>
      </c>
      <c r="J412" s="10">
        <f>SUM(J413:J420)</f>
        <v>87612</v>
      </c>
    </row>
    <row r="413" spans="1:10" ht="17.100000000000001" customHeight="1">
      <c r="A413" s="21" t="s">
        <v>5</v>
      </c>
      <c r="B413" s="21" t="s">
        <v>21</v>
      </c>
      <c r="C413" s="21">
        <v>4</v>
      </c>
      <c r="D413" s="21" t="s">
        <v>77</v>
      </c>
      <c r="E413" s="21" t="s">
        <v>86</v>
      </c>
      <c r="F413" s="21" t="s">
        <v>164</v>
      </c>
      <c r="G413" s="6" t="s">
        <v>320</v>
      </c>
      <c r="H413" s="15">
        <v>84715</v>
      </c>
      <c r="I413" s="15">
        <v>66138</v>
      </c>
      <c r="J413" s="15">
        <v>56524</v>
      </c>
    </row>
    <row r="414" spans="1:10" ht="17.100000000000001" customHeight="1">
      <c r="A414" s="19" t="s">
        <v>5</v>
      </c>
      <c r="B414" s="19" t="s">
        <v>21</v>
      </c>
      <c r="C414" s="19">
        <v>4</v>
      </c>
      <c r="D414" s="19" t="s">
        <v>77</v>
      </c>
      <c r="E414" s="22" t="s">
        <v>86</v>
      </c>
      <c r="F414" s="19" t="s">
        <v>226</v>
      </c>
      <c r="G414" s="2" t="s">
        <v>267</v>
      </c>
      <c r="H414" s="13">
        <v>23720</v>
      </c>
      <c r="I414" s="13">
        <v>58246.64</v>
      </c>
      <c r="J414" s="13">
        <v>31088</v>
      </c>
    </row>
    <row r="415" spans="1:10" ht="17.100000000000001" customHeight="1">
      <c r="A415" s="19" t="s">
        <v>5</v>
      </c>
      <c r="B415" s="22" t="s">
        <v>21</v>
      </c>
      <c r="C415" s="22">
        <v>4</v>
      </c>
      <c r="D415" s="22" t="s">
        <v>77</v>
      </c>
      <c r="E415" s="22" t="s">
        <v>86</v>
      </c>
      <c r="F415" s="22" t="s">
        <v>175</v>
      </c>
      <c r="G415" s="2" t="s">
        <v>268</v>
      </c>
      <c r="H415" s="13">
        <v>0</v>
      </c>
      <c r="I415" s="13">
        <v>0</v>
      </c>
      <c r="J415" s="13">
        <v>0</v>
      </c>
    </row>
    <row r="416" spans="1:10" ht="17.100000000000001" customHeight="1">
      <c r="A416" s="19" t="s">
        <v>5</v>
      </c>
      <c r="B416" s="22" t="s">
        <v>21</v>
      </c>
      <c r="C416" s="22">
        <v>4</v>
      </c>
      <c r="D416" s="22" t="s">
        <v>77</v>
      </c>
      <c r="E416" s="22" t="s">
        <v>86</v>
      </c>
      <c r="F416" s="22" t="s">
        <v>187</v>
      </c>
      <c r="G416" s="2" t="s">
        <v>275</v>
      </c>
      <c r="H416" s="13">
        <v>0</v>
      </c>
      <c r="I416" s="13">
        <v>2365</v>
      </c>
      <c r="J416" s="13">
        <v>0</v>
      </c>
    </row>
    <row r="417" spans="1:10" ht="17.100000000000001" customHeight="1">
      <c r="A417" s="19" t="s">
        <v>5</v>
      </c>
      <c r="B417" s="22" t="s">
        <v>21</v>
      </c>
      <c r="C417" s="22">
        <v>4</v>
      </c>
      <c r="D417" s="22" t="s">
        <v>77</v>
      </c>
      <c r="E417" s="22" t="s">
        <v>86</v>
      </c>
      <c r="F417" s="22" t="s">
        <v>171</v>
      </c>
      <c r="G417" s="2" t="s">
        <v>269</v>
      </c>
      <c r="H417" s="13">
        <v>1919</v>
      </c>
      <c r="I417" s="13">
        <v>0</v>
      </c>
      <c r="J417" s="13">
        <v>0</v>
      </c>
    </row>
    <row r="418" spans="1:10" ht="17.100000000000001" customHeight="1">
      <c r="A418" s="19" t="s">
        <v>5</v>
      </c>
      <c r="B418" s="22" t="s">
        <v>21</v>
      </c>
      <c r="C418" s="22">
        <v>4</v>
      </c>
      <c r="D418" s="22" t="s">
        <v>77</v>
      </c>
      <c r="E418" s="22" t="s">
        <v>86</v>
      </c>
      <c r="F418" s="22" t="s">
        <v>179</v>
      </c>
      <c r="G418" s="2" t="s">
        <v>276</v>
      </c>
      <c r="H418" s="13">
        <v>0</v>
      </c>
      <c r="I418" s="13">
        <v>0</v>
      </c>
      <c r="J418" s="13">
        <v>0</v>
      </c>
    </row>
    <row r="419" spans="1:10" ht="17.100000000000001" customHeight="1">
      <c r="A419" s="19" t="s">
        <v>5</v>
      </c>
      <c r="B419" s="22" t="s">
        <v>21</v>
      </c>
      <c r="C419" s="22">
        <v>4</v>
      </c>
      <c r="D419" s="22" t="s">
        <v>77</v>
      </c>
      <c r="E419" s="22" t="s">
        <v>86</v>
      </c>
      <c r="F419" s="22" t="s">
        <v>186</v>
      </c>
      <c r="G419" s="2" t="s">
        <v>277</v>
      </c>
      <c r="H419" s="13">
        <v>0</v>
      </c>
      <c r="I419" s="13">
        <v>0</v>
      </c>
      <c r="J419" s="13">
        <v>0</v>
      </c>
    </row>
    <row r="420" spans="1:10" ht="17.100000000000001" customHeight="1">
      <c r="A420" s="19" t="s">
        <v>5</v>
      </c>
      <c r="B420" s="22" t="s">
        <v>21</v>
      </c>
      <c r="C420" s="22">
        <v>4</v>
      </c>
      <c r="D420" s="22" t="s">
        <v>77</v>
      </c>
      <c r="E420" s="22" t="s">
        <v>86</v>
      </c>
      <c r="F420" s="22" t="s">
        <v>174</v>
      </c>
      <c r="G420" s="8" t="s">
        <v>392</v>
      </c>
      <c r="H420" s="13">
        <v>0</v>
      </c>
      <c r="I420" s="8">
        <v>0</v>
      </c>
      <c r="J420" s="13">
        <v>0</v>
      </c>
    </row>
    <row r="421" spans="1:10" ht="17.100000000000001" customHeight="1">
      <c r="A421" s="21" t="s">
        <v>5</v>
      </c>
      <c r="B421" s="21" t="s">
        <v>13</v>
      </c>
      <c r="C421" s="21">
        <v>4</v>
      </c>
      <c r="D421" s="21" t="s">
        <v>78</v>
      </c>
      <c r="E421" s="21" t="s">
        <v>85</v>
      </c>
      <c r="F421" s="21" t="s">
        <v>13</v>
      </c>
      <c r="G421" s="9" t="s">
        <v>395</v>
      </c>
      <c r="H421" s="10">
        <f>SUM(H422:H428)</f>
        <v>62326</v>
      </c>
      <c r="I421" s="10">
        <f>SUM(I422:I428)</f>
        <v>43157.440000000002</v>
      </c>
      <c r="J421" s="10">
        <f>SUM(J422:J428)</f>
        <v>44613</v>
      </c>
    </row>
    <row r="422" spans="1:10" ht="17.100000000000001" customHeight="1">
      <c r="A422" s="21" t="s">
        <v>5</v>
      </c>
      <c r="B422" s="21" t="s">
        <v>21</v>
      </c>
      <c r="C422" s="21">
        <v>4</v>
      </c>
      <c r="D422" s="21" t="s">
        <v>78</v>
      </c>
      <c r="E422" s="21" t="s">
        <v>86</v>
      </c>
      <c r="F422" s="21" t="s">
        <v>164</v>
      </c>
      <c r="G422" s="6" t="s">
        <v>320</v>
      </c>
      <c r="H422" s="15">
        <v>31407</v>
      </c>
      <c r="I422" s="15">
        <v>31947.71</v>
      </c>
      <c r="J422" s="15">
        <v>34317</v>
      </c>
    </row>
    <row r="423" spans="1:10" ht="17.100000000000001" customHeight="1">
      <c r="A423" s="19" t="s">
        <v>5</v>
      </c>
      <c r="B423" s="19" t="s">
        <v>21</v>
      </c>
      <c r="C423" s="19">
        <v>4</v>
      </c>
      <c r="D423" s="19" t="s">
        <v>78</v>
      </c>
      <c r="E423" s="22" t="s">
        <v>86</v>
      </c>
      <c r="F423" s="19" t="s">
        <v>226</v>
      </c>
      <c r="G423" s="2" t="s">
        <v>267</v>
      </c>
      <c r="H423" s="13">
        <v>12749</v>
      </c>
      <c r="I423" s="13">
        <v>8945.44</v>
      </c>
      <c r="J423" s="13">
        <v>10296</v>
      </c>
    </row>
    <row r="424" spans="1:10" ht="17.100000000000001" customHeight="1">
      <c r="A424" s="19" t="s">
        <v>5</v>
      </c>
      <c r="B424" s="22" t="s">
        <v>21</v>
      </c>
      <c r="C424" s="22">
        <v>4</v>
      </c>
      <c r="D424" s="22" t="s">
        <v>78</v>
      </c>
      <c r="E424" s="22" t="s">
        <v>86</v>
      </c>
      <c r="F424" s="22" t="s">
        <v>175</v>
      </c>
      <c r="G424" s="2" t="s">
        <v>268</v>
      </c>
      <c r="H424" s="13">
        <v>7500</v>
      </c>
      <c r="I424" s="13">
        <v>0</v>
      </c>
      <c r="J424" s="13">
        <v>0</v>
      </c>
    </row>
    <row r="425" spans="1:10" ht="17.100000000000001" customHeight="1">
      <c r="A425" s="19" t="s">
        <v>5</v>
      </c>
      <c r="B425" s="22" t="s">
        <v>21</v>
      </c>
      <c r="C425" s="22">
        <v>4</v>
      </c>
      <c r="D425" s="22" t="s">
        <v>78</v>
      </c>
      <c r="E425" s="22" t="s">
        <v>86</v>
      </c>
      <c r="F425" s="22" t="s">
        <v>187</v>
      </c>
      <c r="G425" s="2" t="s">
        <v>275</v>
      </c>
      <c r="H425" s="13">
        <v>4000</v>
      </c>
      <c r="I425" s="13">
        <v>988.75</v>
      </c>
      <c r="J425" s="13">
        <v>0</v>
      </c>
    </row>
    <row r="426" spans="1:10" ht="17.100000000000001" customHeight="1">
      <c r="A426" s="19" t="s">
        <v>5</v>
      </c>
      <c r="B426" s="22" t="s">
        <v>21</v>
      </c>
      <c r="C426" s="22">
        <v>4</v>
      </c>
      <c r="D426" s="22" t="s">
        <v>78</v>
      </c>
      <c r="E426" s="22" t="s">
        <v>86</v>
      </c>
      <c r="F426" s="22" t="s">
        <v>171</v>
      </c>
      <c r="G426" s="2" t="s">
        <v>269</v>
      </c>
      <c r="H426" s="13">
        <v>6670</v>
      </c>
      <c r="I426" s="13">
        <v>1275.54</v>
      </c>
      <c r="J426" s="13">
        <v>0</v>
      </c>
    </row>
    <row r="427" spans="1:10" ht="17.100000000000001" customHeight="1">
      <c r="A427" s="19" t="s">
        <v>5</v>
      </c>
      <c r="B427" s="22" t="s">
        <v>21</v>
      </c>
      <c r="C427" s="22">
        <v>4</v>
      </c>
      <c r="D427" s="22" t="s">
        <v>78</v>
      </c>
      <c r="E427" s="22" t="s">
        <v>86</v>
      </c>
      <c r="F427" s="22" t="s">
        <v>211</v>
      </c>
      <c r="G427" s="2" t="s">
        <v>276</v>
      </c>
      <c r="H427" s="13">
        <v>0</v>
      </c>
      <c r="I427" s="13">
        <v>0</v>
      </c>
      <c r="J427" s="13">
        <v>0</v>
      </c>
    </row>
    <row r="428" spans="1:10" ht="17.100000000000001" customHeight="1">
      <c r="A428" s="19" t="s">
        <v>5</v>
      </c>
      <c r="B428" s="22" t="s">
        <v>21</v>
      </c>
      <c r="C428" s="22">
        <v>4</v>
      </c>
      <c r="D428" s="22" t="s">
        <v>78</v>
      </c>
      <c r="E428" s="22" t="s">
        <v>86</v>
      </c>
      <c r="F428" s="22" t="s">
        <v>174</v>
      </c>
      <c r="G428" s="8" t="s">
        <v>392</v>
      </c>
      <c r="H428" s="13">
        <v>0</v>
      </c>
      <c r="I428" s="8">
        <v>0</v>
      </c>
      <c r="J428" s="13">
        <v>0</v>
      </c>
    </row>
    <row r="429" spans="1:10" ht="17.100000000000001" customHeight="1">
      <c r="A429" s="21" t="s">
        <v>5</v>
      </c>
      <c r="B429" s="21" t="s">
        <v>13</v>
      </c>
      <c r="C429" s="21">
        <v>4</v>
      </c>
      <c r="D429" s="21" t="s">
        <v>79</v>
      </c>
      <c r="E429" s="21" t="s">
        <v>85</v>
      </c>
      <c r="F429" s="21" t="s">
        <v>13</v>
      </c>
      <c r="G429" s="9" t="s">
        <v>396</v>
      </c>
      <c r="H429" s="10">
        <f>SUM(H430:H435)</f>
        <v>40371</v>
      </c>
      <c r="I429" s="10">
        <f>SUM(I430:I435)</f>
        <v>40371</v>
      </c>
      <c r="J429" s="10">
        <f>SUM(J430:J435)</f>
        <v>41816</v>
      </c>
    </row>
    <row r="430" spans="1:10" ht="17.100000000000001" customHeight="1">
      <c r="A430" s="21" t="s">
        <v>5</v>
      </c>
      <c r="B430" s="21" t="s">
        <v>21</v>
      </c>
      <c r="C430" s="21">
        <v>4</v>
      </c>
      <c r="D430" s="21" t="s">
        <v>79</v>
      </c>
      <c r="E430" s="21" t="s">
        <v>86</v>
      </c>
      <c r="F430" s="21" t="s">
        <v>164</v>
      </c>
      <c r="G430" s="6" t="s">
        <v>320</v>
      </c>
      <c r="H430" s="15">
        <v>26925</v>
      </c>
      <c r="I430" s="15">
        <v>26925</v>
      </c>
      <c r="J430" s="15">
        <v>28083</v>
      </c>
    </row>
    <row r="431" spans="1:10" ht="17.100000000000001" customHeight="1">
      <c r="A431" s="19" t="s">
        <v>5</v>
      </c>
      <c r="B431" s="19" t="s">
        <v>21</v>
      </c>
      <c r="C431" s="19">
        <v>4</v>
      </c>
      <c r="D431" s="19" t="s">
        <v>79</v>
      </c>
      <c r="E431" s="22" t="s">
        <v>86</v>
      </c>
      <c r="F431" s="19" t="s">
        <v>226</v>
      </c>
      <c r="G431" s="2" t="s">
        <v>267</v>
      </c>
      <c r="H431" s="13">
        <v>11224</v>
      </c>
      <c r="I431" s="13">
        <v>11224</v>
      </c>
      <c r="J431" s="13">
        <v>11233</v>
      </c>
    </row>
    <row r="432" spans="1:10" ht="17.100000000000001" customHeight="1">
      <c r="A432" s="19" t="s">
        <v>5</v>
      </c>
      <c r="B432" s="19" t="s">
        <v>21</v>
      </c>
      <c r="C432" s="19">
        <v>4</v>
      </c>
      <c r="D432" s="19" t="s">
        <v>79</v>
      </c>
      <c r="E432" s="22" t="s">
        <v>86</v>
      </c>
      <c r="F432" s="22" t="s">
        <v>175</v>
      </c>
      <c r="G432" s="2" t="s">
        <v>268</v>
      </c>
      <c r="H432" s="13">
        <v>0</v>
      </c>
      <c r="I432" s="13">
        <v>0</v>
      </c>
      <c r="J432" s="13">
        <v>0</v>
      </c>
    </row>
    <row r="433" spans="1:10" ht="17.100000000000001" customHeight="1">
      <c r="A433" s="19" t="s">
        <v>5</v>
      </c>
      <c r="B433" s="19" t="s">
        <v>21</v>
      </c>
      <c r="C433" s="19">
        <v>4</v>
      </c>
      <c r="D433" s="19" t="s">
        <v>79</v>
      </c>
      <c r="E433" s="22" t="s">
        <v>86</v>
      </c>
      <c r="F433" s="22" t="s">
        <v>170</v>
      </c>
      <c r="G433" s="2" t="s">
        <v>275</v>
      </c>
      <c r="H433" s="13">
        <v>0</v>
      </c>
      <c r="I433" s="13">
        <v>0</v>
      </c>
      <c r="J433" s="13">
        <v>0</v>
      </c>
    </row>
    <row r="434" spans="1:10" ht="17.100000000000001" customHeight="1">
      <c r="A434" s="19" t="s">
        <v>5</v>
      </c>
      <c r="B434" s="19" t="s">
        <v>21</v>
      </c>
      <c r="C434" s="19">
        <v>4</v>
      </c>
      <c r="D434" s="19" t="s">
        <v>79</v>
      </c>
      <c r="E434" s="22" t="s">
        <v>86</v>
      </c>
      <c r="F434" s="22" t="s">
        <v>171</v>
      </c>
      <c r="G434" s="2" t="s">
        <v>269</v>
      </c>
      <c r="H434" s="13">
        <v>2222</v>
      </c>
      <c r="I434" s="13">
        <v>2222</v>
      </c>
      <c r="J434" s="13">
        <v>2500</v>
      </c>
    </row>
    <row r="435" spans="1:10" ht="17.100000000000001" customHeight="1">
      <c r="A435" s="19" t="s">
        <v>5</v>
      </c>
      <c r="B435" s="22" t="s">
        <v>21</v>
      </c>
      <c r="C435" s="22">
        <v>4</v>
      </c>
      <c r="D435" s="22" t="s">
        <v>79</v>
      </c>
      <c r="E435" s="22" t="s">
        <v>86</v>
      </c>
      <c r="F435" s="22" t="s">
        <v>174</v>
      </c>
      <c r="G435" s="8" t="s">
        <v>392</v>
      </c>
      <c r="H435" s="13">
        <v>0</v>
      </c>
      <c r="I435" s="8">
        <v>0</v>
      </c>
      <c r="J435" s="13">
        <v>0</v>
      </c>
    </row>
    <row r="436" spans="1:10" ht="17.100000000000001" customHeight="1">
      <c r="A436" s="21" t="s">
        <v>7</v>
      </c>
      <c r="B436" s="21" t="s">
        <v>13</v>
      </c>
      <c r="C436" s="21">
        <v>4</v>
      </c>
      <c r="D436" s="21" t="s">
        <v>80</v>
      </c>
      <c r="E436" s="21" t="s">
        <v>85</v>
      </c>
      <c r="F436" s="21" t="s">
        <v>13</v>
      </c>
      <c r="G436" s="9" t="s">
        <v>397</v>
      </c>
      <c r="H436" s="10">
        <f>SUM(H437:H440)</f>
        <v>34830</v>
      </c>
      <c r="I436" s="10">
        <f>SUM(I437:I440)</f>
        <v>34829</v>
      </c>
      <c r="J436" s="10">
        <f>SUM(J437:J440)</f>
        <v>33539</v>
      </c>
    </row>
    <row r="437" spans="1:10" ht="17.100000000000001" customHeight="1">
      <c r="A437" s="21" t="s">
        <v>7</v>
      </c>
      <c r="B437" s="21" t="s">
        <v>25</v>
      </c>
      <c r="C437" s="21">
        <v>4</v>
      </c>
      <c r="D437" s="21" t="s">
        <v>80</v>
      </c>
      <c r="E437" s="21" t="s">
        <v>86</v>
      </c>
      <c r="F437" s="21" t="s">
        <v>183</v>
      </c>
      <c r="G437" s="6" t="s">
        <v>398</v>
      </c>
      <c r="H437" s="15">
        <v>0</v>
      </c>
      <c r="I437" s="15">
        <v>0</v>
      </c>
      <c r="J437" s="15">
        <v>0</v>
      </c>
    </row>
    <row r="438" spans="1:10" ht="17.100000000000001" customHeight="1">
      <c r="A438" s="19" t="s">
        <v>7</v>
      </c>
      <c r="B438" s="19" t="s">
        <v>25</v>
      </c>
      <c r="C438" s="19">
        <v>4</v>
      </c>
      <c r="D438" s="19" t="s">
        <v>80</v>
      </c>
      <c r="E438" s="19" t="s">
        <v>86</v>
      </c>
      <c r="F438" s="19" t="s">
        <v>184</v>
      </c>
      <c r="G438" s="2" t="s">
        <v>274</v>
      </c>
      <c r="H438" s="13">
        <v>34830</v>
      </c>
      <c r="I438" s="13">
        <v>34829</v>
      </c>
      <c r="J438" s="13">
        <v>27903</v>
      </c>
    </row>
    <row r="439" spans="1:10" ht="17.100000000000001" customHeight="1">
      <c r="A439" s="19" t="s">
        <v>7</v>
      </c>
      <c r="B439" s="19" t="s">
        <v>25</v>
      </c>
      <c r="C439" s="19">
        <v>4</v>
      </c>
      <c r="D439" s="19" t="s">
        <v>80</v>
      </c>
      <c r="E439" s="19" t="s">
        <v>86</v>
      </c>
      <c r="F439" s="19" t="s">
        <v>185</v>
      </c>
      <c r="G439" s="2" t="s">
        <v>267</v>
      </c>
      <c r="H439" s="13">
        <v>0</v>
      </c>
      <c r="I439" s="13">
        <v>0</v>
      </c>
      <c r="J439" s="13">
        <v>5636</v>
      </c>
    </row>
    <row r="440" spans="1:10" ht="17.100000000000001" customHeight="1">
      <c r="A440" s="19" t="s">
        <v>7</v>
      </c>
      <c r="B440" s="22" t="s">
        <v>21</v>
      </c>
      <c r="C440" s="22">
        <v>4</v>
      </c>
      <c r="D440" s="22" t="s">
        <v>80</v>
      </c>
      <c r="E440" s="22" t="s">
        <v>86</v>
      </c>
      <c r="F440" s="22" t="s">
        <v>185</v>
      </c>
      <c r="G440" s="8" t="s">
        <v>267</v>
      </c>
      <c r="H440" s="13">
        <v>0</v>
      </c>
      <c r="I440" s="8">
        <v>0</v>
      </c>
      <c r="J440" s="13">
        <v>0</v>
      </c>
    </row>
    <row r="441" spans="1:10" ht="17.100000000000001" customHeight="1">
      <c r="A441" s="21" t="s">
        <v>5</v>
      </c>
      <c r="B441" s="21" t="s">
        <v>13</v>
      </c>
      <c r="C441" s="21">
        <v>4</v>
      </c>
      <c r="D441" s="21" t="s">
        <v>81</v>
      </c>
      <c r="E441" s="21" t="s">
        <v>85</v>
      </c>
      <c r="F441" s="21" t="s">
        <v>13</v>
      </c>
      <c r="G441" s="9" t="s">
        <v>399</v>
      </c>
      <c r="H441" s="10">
        <f>SUM(H442:H449)</f>
        <v>828786</v>
      </c>
      <c r="I441" s="10">
        <f>SUM(I442:I449)</f>
        <v>882201</v>
      </c>
      <c r="J441" s="10">
        <f>SUM(J442:J449)</f>
        <v>825168</v>
      </c>
    </row>
    <row r="442" spans="1:10" ht="17.100000000000001" customHeight="1">
      <c r="A442" s="21" t="s">
        <v>5</v>
      </c>
      <c r="B442" s="21" t="s">
        <v>21</v>
      </c>
      <c r="C442" s="21">
        <v>4</v>
      </c>
      <c r="D442" s="21" t="s">
        <v>81</v>
      </c>
      <c r="E442" s="21" t="s">
        <v>86</v>
      </c>
      <c r="F442" s="21" t="s">
        <v>165</v>
      </c>
      <c r="G442" s="6" t="s">
        <v>338</v>
      </c>
      <c r="H442" s="15">
        <v>605412</v>
      </c>
      <c r="I442" s="15">
        <v>605412</v>
      </c>
      <c r="J442" s="15">
        <v>605060</v>
      </c>
    </row>
    <row r="443" spans="1:10" ht="17.100000000000001" customHeight="1">
      <c r="A443" s="19" t="s">
        <v>5</v>
      </c>
      <c r="B443" s="19" t="s">
        <v>17</v>
      </c>
      <c r="C443" s="19">
        <v>4</v>
      </c>
      <c r="D443" s="19" t="s">
        <v>81</v>
      </c>
      <c r="E443" s="19" t="s">
        <v>86</v>
      </c>
      <c r="F443" s="19" t="s">
        <v>184</v>
      </c>
      <c r="G443" s="2" t="s">
        <v>274</v>
      </c>
      <c r="H443" s="13">
        <v>52951</v>
      </c>
      <c r="I443" s="13">
        <v>52951</v>
      </c>
      <c r="J443" s="13">
        <v>60535</v>
      </c>
    </row>
    <row r="444" spans="1:10" ht="17.100000000000001" customHeight="1">
      <c r="A444" s="19" t="s">
        <v>5</v>
      </c>
      <c r="B444" s="19" t="s">
        <v>18</v>
      </c>
      <c r="C444" s="19">
        <v>4</v>
      </c>
      <c r="D444" s="19" t="s">
        <v>81</v>
      </c>
      <c r="E444" s="19" t="s">
        <v>86</v>
      </c>
      <c r="F444" s="19" t="s">
        <v>184</v>
      </c>
      <c r="G444" s="2" t="s">
        <v>274</v>
      </c>
      <c r="H444" s="13">
        <v>56071</v>
      </c>
      <c r="I444" s="13">
        <v>56071</v>
      </c>
      <c r="J444" s="13">
        <v>65468</v>
      </c>
    </row>
    <row r="445" spans="1:10" ht="17.100000000000001" customHeight="1">
      <c r="A445" s="19" t="s">
        <v>5</v>
      </c>
      <c r="B445" s="19" t="s">
        <v>19</v>
      </c>
      <c r="C445" s="19">
        <v>4</v>
      </c>
      <c r="D445" s="19" t="s">
        <v>81</v>
      </c>
      <c r="E445" s="19" t="s">
        <v>86</v>
      </c>
      <c r="F445" s="19" t="s">
        <v>184</v>
      </c>
      <c r="G445" s="2" t="s">
        <v>274</v>
      </c>
      <c r="H445" s="13">
        <v>6555</v>
      </c>
      <c r="I445" s="13">
        <v>6555</v>
      </c>
      <c r="J445" s="13">
        <v>0</v>
      </c>
    </row>
    <row r="446" spans="1:10" ht="17.100000000000001" customHeight="1">
      <c r="A446" s="19" t="s">
        <v>5</v>
      </c>
      <c r="B446" s="19" t="s">
        <v>20</v>
      </c>
      <c r="C446" s="19">
        <v>4</v>
      </c>
      <c r="D446" s="19" t="s">
        <v>81</v>
      </c>
      <c r="E446" s="19" t="s">
        <v>86</v>
      </c>
      <c r="F446" s="19" t="s">
        <v>184</v>
      </c>
      <c r="G446" s="2" t="s">
        <v>274</v>
      </c>
      <c r="H446" s="13">
        <v>87161</v>
      </c>
      <c r="I446" s="13">
        <v>87161</v>
      </c>
      <c r="J446" s="13">
        <v>72762</v>
      </c>
    </row>
    <row r="447" spans="1:10" ht="17.100000000000001" customHeight="1">
      <c r="A447" s="19" t="s">
        <v>5</v>
      </c>
      <c r="B447" s="19" t="s">
        <v>22</v>
      </c>
      <c r="C447" s="19">
        <v>4</v>
      </c>
      <c r="D447" s="19" t="s">
        <v>81</v>
      </c>
      <c r="E447" s="19" t="s">
        <v>86</v>
      </c>
      <c r="F447" s="19" t="s">
        <v>184</v>
      </c>
      <c r="G447" s="2" t="s">
        <v>274</v>
      </c>
      <c r="H447" s="13">
        <v>20636</v>
      </c>
      <c r="I447" s="13">
        <v>20636</v>
      </c>
      <c r="J447" s="13">
        <v>21343</v>
      </c>
    </row>
    <row r="448" spans="1:10" ht="17.100000000000001" customHeight="1">
      <c r="A448" s="19" t="s">
        <v>5</v>
      </c>
      <c r="B448" s="19" t="s">
        <v>21</v>
      </c>
      <c r="C448" s="19">
        <v>4</v>
      </c>
      <c r="D448" s="19" t="s">
        <v>81</v>
      </c>
      <c r="E448" s="19" t="s">
        <v>86</v>
      </c>
      <c r="F448" s="19" t="s">
        <v>216</v>
      </c>
      <c r="G448" s="2" t="s">
        <v>267</v>
      </c>
      <c r="H448" s="13">
        <v>0</v>
      </c>
      <c r="I448" s="13">
        <v>0</v>
      </c>
      <c r="J448" s="13">
        <v>0</v>
      </c>
    </row>
    <row r="449" spans="1:10" ht="17.100000000000001" customHeight="1">
      <c r="A449" s="19" t="s">
        <v>5</v>
      </c>
      <c r="B449" s="22" t="s">
        <v>16</v>
      </c>
      <c r="C449" s="22">
        <v>4</v>
      </c>
      <c r="D449" s="22" t="s">
        <v>81</v>
      </c>
      <c r="E449" s="22" t="s">
        <v>86</v>
      </c>
      <c r="F449" s="22" t="s">
        <v>168</v>
      </c>
      <c r="G449" s="8" t="s">
        <v>268</v>
      </c>
      <c r="H449" s="13">
        <v>0</v>
      </c>
      <c r="I449" s="8">
        <v>53415</v>
      </c>
      <c r="J449" s="13">
        <v>0</v>
      </c>
    </row>
    <row r="450" spans="1:10" ht="17.100000000000001" customHeight="1">
      <c r="A450" s="21" t="s">
        <v>9</v>
      </c>
      <c r="B450" s="21" t="s">
        <v>13</v>
      </c>
      <c r="C450" s="21">
        <v>4</v>
      </c>
      <c r="D450" s="21" t="s">
        <v>82</v>
      </c>
      <c r="E450" s="21" t="s">
        <v>85</v>
      </c>
      <c r="F450" s="21" t="s">
        <v>13</v>
      </c>
      <c r="G450" s="9" t="s">
        <v>400</v>
      </c>
      <c r="H450" s="10">
        <f>SUM(H451:H467)</f>
        <v>2244823</v>
      </c>
      <c r="I450" s="10">
        <f>SUM(I451:I467)</f>
        <v>2172364.6310906229</v>
      </c>
      <c r="J450" s="10">
        <f>SUM(J451:J467)</f>
        <v>2386401</v>
      </c>
    </row>
    <row r="451" spans="1:10" ht="17.100000000000001" customHeight="1">
      <c r="A451" s="21" t="s">
        <v>9</v>
      </c>
      <c r="B451" s="21" t="s">
        <v>21</v>
      </c>
      <c r="C451" s="21">
        <v>4</v>
      </c>
      <c r="D451" s="21" t="s">
        <v>82</v>
      </c>
      <c r="E451" s="21" t="s">
        <v>99</v>
      </c>
      <c r="F451" s="21" t="s">
        <v>227</v>
      </c>
      <c r="G451" s="6" t="s">
        <v>401</v>
      </c>
      <c r="H451" s="15">
        <v>54293</v>
      </c>
      <c r="I451" s="15">
        <v>50532</v>
      </c>
      <c r="J451" s="15">
        <v>52705</v>
      </c>
    </row>
    <row r="452" spans="1:10" ht="17.100000000000001" customHeight="1">
      <c r="A452" s="19" t="s">
        <v>9</v>
      </c>
      <c r="B452" s="19" t="s">
        <v>21</v>
      </c>
      <c r="C452" s="19">
        <v>4</v>
      </c>
      <c r="D452" s="19" t="s">
        <v>82</v>
      </c>
      <c r="E452" s="19" t="s">
        <v>99</v>
      </c>
      <c r="F452" s="19" t="s">
        <v>228</v>
      </c>
      <c r="G452" s="2" t="s">
        <v>402</v>
      </c>
      <c r="H452" s="13">
        <v>69661</v>
      </c>
      <c r="I452" s="13">
        <v>68556</v>
      </c>
      <c r="J452" s="13">
        <v>71504</v>
      </c>
    </row>
    <row r="453" spans="1:10" ht="17.100000000000001" customHeight="1">
      <c r="A453" s="19" t="s">
        <v>9</v>
      </c>
      <c r="B453" s="19" t="s">
        <v>21</v>
      </c>
      <c r="C453" s="19">
        <v>4</v>
      </c>
      <c r="D453" s="19" t="s">
        <v>82</v>
      </c>
      <c r="E453" s="19" t="s">
        <v>99</v>
      </c>
      <c r="F453" s="19" t="s">
        <v>229</v>
      </c>
      <c r="G453" s="2" t="s">
        <v>403</v>
      </c>
      <c r="H453" s="13">
        <v>304658</v>
      </c>
      <c r="I453" s="13">
        <v>291983.37018462288</v>
      </c>
      <c r="J453" s="13">
        <v>304539</v>
      </c>
    </row>
    <row r="454" spans="1:10" ht="17.100000000000001" customHeight="1">
      <c r="A454" s="19" t="s">
        <v>9</v>
      </c>
      <c r="B454" s="19" t="s">
        <v>21</v>
      </c>
      <c r="C454" s="19">
        <v>4</v>
      </c>
      <c r="D454" s="19" t="s">
        <v>82</v>
      </c>
      <c r="E454" s="19" t="s">
        <v>99</v>
      </c>
      <c r="F454" s="19" t="s">
        <v>230</v>
      </c>
      <c r="G454" s="2" t="s">
        <v>404</v>
      </c>
      <c r="H454" s="13">
        <v>22933</v>
      </c>
      <c r="I454" s="13">
        <v>42520.578342269262</v>
      </c>
      <c r="J454" s="13">
        <v>44349</v>
      </c>
    </row>
    <row r="455" spans="1:10" ht="17.100000000000001" customHeight="1">
      <c r="A455" s="19" t="s">
        <v>9</v>
      </c>
      <c r="B455" s="19" t="s">
        <v>21</v>
      </c>
      <c r="C455" s="19">
        <v>4</v>
      </c>
      <c r="D455" s="19" t="s">
        <v>82</v>
      </c>
      <c r="E455" s="19" t="s">
        <v>99</v>
      </c>
      <c r="F455" s="19" t="s">
        <v>231</v>
      </c>
      <c r="G455" s="2" t="s">
        <v>405</v>
      </c>
      <c r="H455" s="13">
        <v>16278</v>
      </c>
      <c r="I455" s="13">
        <v>22415.64</v>
      </c>
      <c r="J455" s="13">
        <v>23380</v>
      </c>
    </row>
    <row r="456" spans="1:10" ht="17.100000000000001" customHeight="1">
      <c r="A456" s="19" t="s">
        <v>9</v>
      </c>
      <c r="B456" s="19" t="s">
        <v>21</v>
      </c>
      <c r="C456" s="19">
        <v>4</v>
      </c>
      <c r="D456" s="19" t="s">
        <v>82</v>
      </c>
      <c r="E456" s="19" t="s">
        <v>99</v>
      </c>
      <c r="F456" s="19" t="s">
        <v>232</v>
      </c>
      <c r="G456" s="2" t="s">
        <v>406</v>
      </c>
      <c r="H456" s="13">
        <v>165172</v>
      </c>
      <c r="I456" s="13">
        <v>149509.9689822724</v>
      </c>
      <c r="J456" s="13">
        <v>155939</v>
      </c>
    </row>
    <row r="457" spans="1:10" ht="17.100000000000001" customHeight="1">
      <c r="A457" s="19" t="s">
        <v>9</v>
      </c>
      <c r="B457" s="19" t="s">
        <v>21</v>
      </c>
      <c r="C457" s="19">
        <v>4</v>
      </c>
      <c r="D457" s="19" t="s">
        <v>82</v>
      </c>
      <c r="E457" s="19" t="s">
        <v>99</v>
      </c>
      <c r="F457" s="19" t="s">
        <v>181</v>
      </c>
      <c r="G457" s="2" t="s">
        <v>267</v>
      </c>
      <c r="H457" s="13">
        <v>168146</v>
      </c>
      <c r="I457" s="13">
        <v>175144.91610256609</v>
      </c>
      <c r="J457" s="13">
        <v>195725</v>
      </c>
    </row>
    <row r="458" spans="1:10" ht="17.100000000000001" customHeight="1">
      <c r="A458" s="19" t="s">
        <v>9</v>
      </c>
      <c r="B458" s="19" t="s">
        <v>21</v>
      </c>
      <c r="C458" s="19">
        <v>4</v>
      </c>
      <c r="D458" s="19" t="s">
        <v>82</v>
      </c>
      <c r="E458" s="19" t="s">
        <v>99</v>
      </c>
      <c r="F458" s="19" t="s">
        <v>226</v>
      </c>
      <c r="G458" s="2" t="s">
        <v>267</v>
      </c>
      <c r="H458" s="13">
        <v>187005</v>
      </c>
      <c r="I458" s="13">
        <v>223321.5</v>
      </c>
      <c r="J458" s="13">
        <v>252353</v>
      </c>
    </row>
    <row r="459" spans="1:10" ht="17.100000000000001" customHeight="1">
      <c r="A459" s="19" t="s">
        <v>9</v>
      </c>
      <c r="B459" s="19" t="s">
        <v>21</v>
      </c>
      <c r="C459" s="19">
        <v>4</v>
      </c>
      <c r="D459" s="19" t="s">
        <v>82</v>
      </c>
      <c r="E459" s="19" t="s">
        <v>99</v>
      </c>
      <c r="F459" s="19" t="s">
        <v>233</v>
      </c>
      <c r="G459" s="2" t="s">
        <v>407</v>
      </c>
      <c r="H459" s="13">
        <v>12500</v>
      </c>
      <c r="I459" s="13">
        <v>8169.2707386923557</v>
      </c>
      <c r="J459" s="13">
        <v>8750</v>
      </c>
    </row>
    <row r="460" spans="1:10" ht="17.100000000000001" customHeight="1">
      <c r="A460" s="19" t="s">
        <v>9</v>
      </c>
      <c r="B460" s="19" t="s">
        <v>21</v>
      </c>
      <c r="C460" s="19">
        <v>4</v>
      </c>
      <c r="D460" s="19" t="s">
        <v>82</v>
      </c>
      <c r="E460" s="19" t="s">
        <v>99</v>
      </c>
      <c r="F460" s="19" t="s">
        <v>170</v>
      </c>
      <c r="G460" s="2" t="s">
        <v>408</v>
      </c>
      <c r="H460" s="13">
        <v>4500</v>
      </c>
      <c r="I460" s="13">
        <v>2542.0056778076141</v>
      </c>
      <c r="J460" s="13">
        <v>1250</v>
      </c>
    </row>
    <row r="461" spans="1:10" ht="17.100000000000001" customHeight="1">
      <c r="A461" s="19" t="s">
        <v>9</v>
      </c>
      <c r="B461" s="19" t="s">
        <v>21</v>
      </c>
      <c r="C461" s="19">
        <v>4</v>
      </c>
      <c r="D461" s="19" t="s">
        <v>82</v>
      </c>
      <c r="E461" s="19" t="s">
        <v>99</v>
      </c>
      <c r="F461" s="19" t="s">
        <v>171</v>
      </c>
      <c r="G461" s="2" t="s">
        <v>409</v>
      </c>
      <c r="H461" s="13">
        <v>6500</v>
      </c>
      <c r="I461" s="13">
        <v>9739.634163525976</v>
      </c>
      <c r="J461" s="13">
        <v>5750</v>
      </c>
    </row>
    <row r="462" spans="1:10" ht="17.100000000000001" customHeight="1">
      <c r="A462" s="19" t="s">
        <v>9</v>
      </c>
      <c r="B462" s="19" t="s">
        <v>21</v>
      </c>
      <c r="C462" s="19">
        <v>4</v>
      </c>
      <c r="D462" s="19" t="s">
        <v>82</v>
      </c>
      <c r="E462" s="19" t="s">
        <v>99</v>
      </c>
      <c r="F462" s="19" t="s">
        <v>206</v>
      </c>
      <c r="G462" s="2" t="s">
        <v>348</v>
      </c>
      <c r="H462" s="13">
        <v>65000</v>
      </c>
      <c r="I462" s="13">
        <v>0</v>
      </c>
      <c r="J462" s="13">
        <v>65000</v>
      </c>
    </row>
    <row r="463" spans="1:10" ht="17.100000000000001" customHeight="1">
      <c r="A463" s="19" t="s">
        <v>9</v>
      </c>
      <c r="B463" s="19" t="s">
        <v>21</v>
      </c>
      <c r="C463" s="19">
        <v>4</v>
      </c>
      <c r="D463" s="19" t="s">
        <v>82</v>
      </c>
      <c r="E463" s="19" t="s">
        <v>99</v>
      </c>
      <c r="F463" s="19" t="s">
        <v>234</v>
      </c>
      <c r="G463" s="2" t="s">
        <v>410</v>
      </c>
      <c r="H463" s="13">
        <v>1052777</v>
      </c>
      <c r="I463" s="13">
        <v>1016097.3777384352</v>
      </c>
      <c r="J463" s="13">
        <v>1089307</v>
      </c>
    </row>
    <row r="464" spans="1:10" ht="17.100000000000001" customHeight="1">
      <c r="A464" s="19" t="s">
        <v>9</v>
      </c>
      <c r="B464" s="19" t="s">
        <v>21</v>
      </c>
      <c r="C464" s="19">
        <v>4</v>
      </c>
      <c r="D464" s="19" t="s">
        <v>82</v>
      </c>
      <c r="E464" s="19" t="s">
        <v>99</v>
      </c>
      <c r="F464" s="19" t="s">
        <v>235</v>
      </c>
      <c r="G464" s="2" t="s">
        <v>411</v>
      </c>
      <c r="H464" s="13">
        <v>102650</v>
      </c>
      <c r="I464" s="13">
        <v>92007.423648888231</v>
      </c>
      <c r="J464" s="13">
        <v>102650</v>
      </c>
    </row>
    <row r="465" spans="1:10" ht="17.100000000000001" customHeight="1">
      <c r="A465" s="19" t="s">
        <v>9</v>
      </c>
      <c r="B465" s="19" t="s">
        <v>21</v>
      </c>
      <c r="C465" s="19">
        <v>4</v>
      </c>
      <c r="D465" s="19" t="s">
        <v>82</v>
      </c>
      <c r="E465" s="19" t="s">
        <v>99</v>
      </c>
      <c r="F465" s="19" t="s">
        <v>236</v>
      </c>
      <c r="G465" s="2" t="s">
        <v>412</v>
      </c>
      <c r="H465" s="13">
        <v>6000</v>
      </c>
      <c r="I465" s="13">
        <v>6705.4755115423222</v>
      </c>
      <c r="J465" s="13">
        <v>6750</v>
      </c>
    </row>
    <row r="466" spans="1:10" ht="17.100000000000001" customHeight="1">
      <c r="A466" s="19" t="s">
        <v>9</v>
      </c>
      <c r="B466" s="19" t="s">
        <v>21</v>
      </c>
      <c r="C466" s="19">
        <v>4</v>
      </c>
      <c r="D466" s="19" t="s">
        <v>82</v>
      </c>
      <c r="E466" s="19" t="s">
        <v>99</v>
      </c>
      <c r="F466" s="19" t="s">
        <v>179</v>
      </c>
      <c r="G466" s="2" t="s">
        <v>276</v>
      </c>
      <c r="H466" s="13">
        <v>5000</v>
      </c>
      <c r="I466" s="13">
        <v>11799.56</v>
      </c>
      <c r="J466" s="13">
        <v>5000</v>
      </c>
    </row>
    <row r="467" spans="1:10" ht="17.100000000000001" customHeight="1">
      <c r="A467" s="19" t="s">
        <v>9</v>
      </c>
      <c r="B467" s="22" t="s">
        <v>21</v>
      </c>
      <c r="C467" s="22">
        <v>4</v>
      </c>
      <c r="D467" s="22" t="s">
        <v>82</v>
      </c>
      <c r="E467" s="22" t="s">
        <v>99</v>
      </c>
      <c r="F467" s="22" t="s">
        <v>186</v>
      </c>
      <c r="G467" s="8" t="s">
        <v>277</v>
      </c>
      <c r="H467" s="13">
        <v>1750</v>
      </c>
      <c r="I467" s="8">
        <v>1319.91</v>
      </c>
      <c r="J467" s="13">
        <v>1450</v>
      </c>
    </row>
    <row r="468" spans="1:10" ht="17.100000000000001" customHeight="1">
      <c r="A468" s="21"/>
      <c r="B468" s="21" t="s">
        <v>13</v>
      </c>
      <c r="C468" s="21">
        <v>4</v>
      </c>
      <c r="D468" s="21" t="s">
        <v>83</v>
      </c>
      <c r="E468" s="21" t="s">
        <v>85</v>
      </c>
      <c r="F468" s="21" t="s">
        <v>13</v>
      </c>
      <c r="G468" s="9" t="s">
        <v>413</v>
      </c>
      <c r="H468" s="10"/>
      <c r="I468" s="10"/>
      <c r="J468" s="10"/>
    </row>
    <row r="469" spans="1:10" ht="17.100000000000001" customHeight="1">
      <c r="A469" s="21" t="s">
        <v>5</v>
      </c>
      <c r="B469" s="21" t="s">
        <v>23</v>
      </c>
      <c r="C469" s="21">
        <v>4</v>
      </c>
      <c r="D469" s="21" t="s">
        <v>83</v>
      </c>
      <c r="E469" s="21" t="s">
        <v>100</v>
      </c>
      <c r="F469" s="21" t="s">
        <v>21</v>
      </c>
      <c r="G469" s="6" t="s">
        <v>414</v>
      </c>
      <c r="H469" s="15">
        <v>6625748</v>
      </c>
      <c r="I469" s="15">
        <v>6177498.0999275418</v>
      </c>
      <c r="J469" s="15">
        <v>5914931</v>
      </c>
    </row>
    <row r="470" spans="1:10" ht="17.100000000000001" customHeight="1">
      <c r="A470" s="19" t="s">
        <v>5</v>
      </c>
      <c r="B470" s="19" t="s">
        <v>23</v>
      </c>
      <c r="C470" s="19">
        <v>4</v>
      </c>
      <c r="D470" s="19" t="s">
        <v>83</v>
      </c>
      <c r="E470" s="19" t="s">
        <v>101</v>
      </c>
      <c r="F470" s="19" t="s">
        <v>21</v>
      </c>
      <c r="G470" s="2" t="s">
        <v>415</v>
      </c>
      <c r="H470" s="13">
        <v>7704358</v>
      </c>
      <c r="I470" s="13">
        <v>7336937.7803866025</v>
      </c>
      <c r="J470" s="13">
        <v>7703785</v>
      </c>
    </row>
    <row r="471" spans="1:10" ht="17.100000000000001" customHeight="1">
      <c r="A471" s="19" t="s">
        <v>5</v>
      </c>
      <c r="B471" s="19" t="s">
        <v>23</v>
      </c>
      <c r="C471" s="19">
        <v>4</v>
      </c>
      <c r="D471" s="19" t="s">
        <v>83</v>
      </c>
      <c r="E471" s="19" t="s">
        <v>102</v>
      </c>
      <c r="F471" s="19" t="s">
        <v>21</v>
      </c>
      <c r="G471" s="2" t="s">
        <v>416</v>
      </c>
      <c r="H471" s="13">
        <v>1286836</v>
      </c>
      <c r="I471" s="13">
        <v>1224062.2179795599</v>
      </c>
      <c r="J471" s="13">
        <v>1285265</v>
      </c>
    </row>
    <row r="472" spans="1:10" ht="17.100000000000001" customHeight="1">
      <c r="A472" s="19" t="s">
        <v>5</v>
      </c>
      <c r="B472" s="19" t="s">
        <v>23</v>
      </c>
      <c r="C472" s="19">
        <v>4</v>
      </c>
      <c r="D472" s="19" t="s">
        <v>83</v>
      </c>
      <c r="E472" s="19" t="s">
        <v>103</v>
      </c>
      <c r="F472" s="19" t="s">
        <v>21</v>
      </c>
      <c r="G472" s="2" t="s">
        <v>417</v>
      </c>
      <c r="H472" s="13">
        <v>79126</v>
      </c>
      <c r="I472" s="13">
        <v>74409.804746901922</v>
      </c>
      <c r="J472" s="13">
        <v>78130</v>
      </c>
    </row>
    <row r="473" spans="1:10" ht="17.100000000000001" customHeight="1">
      <c r="A473" s="19" t="s">
        <v>5</v>
      </c>
      <c r="B473" s="19" t="s">
        <v>23</v>
      </c>
      <c r="C473" s="19">
        <v>4</v>
      </c>
      <c r="D473" s="19" t="s">
        <v>83</v>
      </c>
      <c r="E473" s="19" t="s">
        <v>104</v>
      </c>
      <c r="F473" s="19" t="s">
        <v>21</v>
      </c>
      <c r="G473" s="2" t="s">
        <v>418</v>
      </c>
      <c r="H473" s="13">
        <v>1893038</v>
      </c>
      <c r="I473" s="13">
        <v>1782144.3244514544</v>
      </c>
      <c r="J473" s="13">
        <v>1871252</v>
      </c>
    </row>
    <row r="474" spans="1:10" ht="17.100000000000001" customHeight="1">
      <c r="A474" s="19" t="s">
        <v>5</v>
      </c>
      <c r="B474" s="19" t="s">
        <v>23</v>
      </c>
      <c r="C474" s="19">
        <v>4</v>
      </c>
      <c r="D474" s="19" t="s">
        <v>83</v>
      </c>
      <c r="E474" s="19" t="s">
        <v>105</v>
      </c>
      <c r="F474" s="19" t="s">
        <v>21</v>
      </c>
      <c r="G474" s="2" t="s">
        <v>419</v>
      </c>
      <c r="H474" s="13">
        <v>7000</v>
      </c>
      <c r="I474" s="13">
        <v>4975</v>
      </c>
      <c r="J474" s="13">
        <v>5000</v>
      </c>
    </row>
    <row r="475" spans="1:10" ht="17.100000000000001" customHeight="1">
      <c r="A475" s="19" t="s">
        <v>5</v>
      </c>
      <c r="B475" s="19" t="s">
        <v>23</v>
      </c>
      <c r="C475" s="19">
        <v>4</v>
      </c>
      <c r="D475" s="19" t="s">
        <v>48</v>
      </c>
      <c r="E475" s="19" t="s">
        <v>106</v>
      </c>
      <c r="F475" s="19" t="s">
        <v>21</v>
      </c>
      <c r="G475" s="2" t="s">
        <v>420</v>
      </c>
      <c r="H475" s="13">
        <v>49500</v>
      </c>
      <c r="I475" s="13">
        <v>51358.647456089071</v>
      </c>
      <c r="J475" s="13">
        <v>50750</v>
      </c>
    </row>
    <row r="476" spans="1:10" ht="17.100000000000001" customHeight="1">
      <c r="A476" s="19" t="s">
        <v>5</v>
      </c>
      <c r="B476" s="19" t="s">
        <v>23</v>
      </c>
      <c r="C476" s="19">
        <v>4</v>
      </c>
      <c r="D476" s="19" t="s">
        <v>83</v>
      </c>
      <c r="E476" s="19" t="s">
        <v>107</v>
      </c>
      <c r="F476" s="19" t="s">
        <v>21</v>
      </c>
      <c r="G476" s="2" t="s">
        <v>421</v>
      </c>
      <c r="H476" s="13">
        <v>122500</v>
      </c>
      <c r="I476" s="13">
        <v>126327.63250578173</v>
      </c>
      <c r="J476" s="13">
        <v>137500</v>
      </c>
    </row>
    <row r="477" spans="1:10" ht="17.100000000000001" customHeight="1">
      <c r="A477" s="19" t="s">
        <v>5</v>
      </c>
      <c r="B477" s="19" t="s">
        <v>23</v>
      </c>
      <c r="C477" s="19">
        <v>4</v>
      </c>
      <c r="D477" s="19" t="s">
        <v>53</v>
      </c>
      <c r="E477" s="19" t="s">
        <v>38</v>
      </c>
      <c r="F477" s="19" t="s">
        <v>21</v>
      </c>
      <c r="G477" s="2" t="s">
        <v>422</v>
      </c>
      <c r="H477" s="13">
        <v>32500</v>
      </c>
      <c r="I477" s="13">
        <v>36020</v>
      </c>
      <c r="J477" s="13">
        <v>34500</v>
      </c>
    </row>
    <row r="478" spans="1:10" ht="17.100000000000001" customHeight="1">
      <c r="A478" s="19" t="s">
        <v>5</v>
      </c>
      <c r="B478" s="19" t="s">
        <v>23</v>
      </c>
      <c r="C478" s="19">
        <v>4</v>
      </c>
      <c r="D478" s="19" t="s">
        <v>83</v>
      </c>
      <c r="E478" s="19" t="s">
        <v>108</v>
      </c>
      <c r="F478" s="19" t="s">
        <v>21</v>
      </c>
      <c r="G478" s="2" t="s">
        <v>423</v>
      </c>
      <c r="H478" s="13">
        <v>238050</v>
      </c>
      <c r="I478" s="13">
        <v>278206.7</v>
      </c>
      <c r="J478" s="13">
        <v>264296</v>
      </c>
    </row>
    <row r="479" spans="1:10" ht="17.100000000000001" customHeight="1">
      <c r="A479" s="19" t="s">
        <v>5</v>
      </c>
      <c r="B479" s="19" t="s">
        <v>23</v>
      </c>
      <c r="C479" s="19">
        <v>4</v>
      </c>
      <c r="D479" s="19" t="s">
        <v>83</v>
      </c>
      <c r="E479" s="19" t="s">
        <v>109</v>
      </c>
      <c r="F479" s="19" t="s">
        <v>21</v>
      </c>
      <c r="G479" s="2" t="s">
        <v>299</v>
      </c>
      <c r="H479" s="13">
        <v>245000</v>
      </c>
      <c r="I479" s="13">
        <v>178044.72</v>
      </c>
      <c r="J479" s="13">
        <v>187250</v>
      </c>
    </row>
    <row r="480" spans="1:10" ht="17.100000000000001" customHeight="1">
      <c r="A480" s="19" t="s">
        <v>5</v>
      </c>
      <c r="B480" s="19" t="s">
        <v>23</v>
      </c>
      <c r="C480" s="19">
        <v>4</v>
      </c>
      <c r="D480" s="19" t="s">
        <v>36</v>
      </c>
      <c r="E480" s="19" t="s">
        <v>109</v>
      </c>
      <c r="F480" s="19" t="s">
        <v>21</v>
      </c>
      <c r="G480" s="2" t="s">
        <v>424</v>
      </c>
      <c r="H480" s="13">
        <v>3500</v>
      </c>
      <c r="I480" s="13">
        <v>49456.68</v>
      </c>
      <c r="J480" s="13">
        <v>25000</v>
      </c>
    </row>
    <row r="481" spans="1:10" ht="17.100000000000001" customHeight="1">
      <c r="A481" s="19" t="s">
        <v>5</v>
      </c>
      <c r="B481" s="19" t="s">
        <v>23</v>
      </c>
      <c r="C481" s="19">
        <v>4</v>
      </c>
      <c r="D481" s="19" t="s">
        <v>83</v>
      </c>
      <c r="E481" s="19" t="s">
        <v>110</v>
      </c>
      <c r="F481" s="19" t="s">
        <v>21</v>
      </c>
      <c r="G481" s="2" t="s">
        <v>425</v>
      </c>
      <c r="H481" s="13">
        <v>7490394</v>
      </c>
      <c r="I481" s="13">
        <v>9025550</v>
      </c>
      <c r="J481" s="13">
        <v>10616289</v>
      </c>
    </row>
    <row r="482" spans="1:10" ht="17.100000000000001" customHeight="1">
      <c r="A482" s="19" t="s">
        <v>5</v>
      </c>
      <c r="B482" s="19" t="s">
        <v>23</v>
      </c>
      <c r="C482" s="19">
        <v>4</v>
      </c>
      <c r="D482" s="19" t="s">
        <v>83</v>
      </c>
      <c r="E482" s="19" t="s">
        <v>111</v>
      </c>
      <c r="F482" s="19" t="s">
        <v>21</v>
      </c>
      <c r="G482" s="2" t="s">
        <v>426</v>
      </c>
      <c r="H482" s="13">
        <v>1274034</v>
      </c>
      <c r="I482" s="13">
        <v>1474984</v>
      </c>
      <c r="J482" s="13">
        <v>1603843</v>
      </c>
    </row>
    <row r="483" spans="1:10" ht="17.100000000000001" customHeight="1">
      <c r="A483" s="19" t="s">
        <v>5</v>
      </c>
      <c r="B483" s="19" t="s">
        <v>23</v>
      </c>
      <c r="C483" s="19">
        <v>4</v>
      </c>
      <c r="D483" s="19" t="s">
        <v>83</v>
      </c>
      <c r="E483" s="19" t="s">
        <v>112</v>
      </c>
      <c r="F483" s="19" t="s">
        <v>21</v>
      </c>
      <c r="G483" s="2" t="s">
        <v>427</v>
      </c>
      <c r="H483" s="13">
        <v>5684</v>
      </c>
      <c r="I483" s="13">
        <v>11368</v>
      </c>
      <c r="J483" s="13">
        <v>11596</v>
      </c>
    </row>
    <row r="484" spans="1:10" ht="17.100000000000001" customHeight="1">
      <c r="A484" s="19" t="s">
        <v>5</v>
      </c>
      <c r="B484" s="19" t="s">
        <v>23</v>
      </c>
      <c r="C484" s="19">
        <v>4</v>
      </c>
      <c r="D484" s="19" t="s">
        <v>36</v>
      </c>
      <c r="E484" s="19" t="s">
        <v>112</v>
      </c>
      <c r="F484" s="19" t="s">
        <v>21</v>
      </c>
      <c r="G484" s="2" t="s">
        <v>428</v>
      </c>
      <c r="H484" s="13">
        <v>1726694</v>
      </c>
      <c r="I484" s="13">
        <v>1726694</v>
      </c>
      <c r="J484" s="13">
        <v>1855259</v>
      </c>
    </row>
    <row r="485" spans="1:10" ht="17.100000000000001" customHeight="1">
      <c r="A485" s="19" t="s">
        <v>5</v>
      </c>
      <c r="B485" s="19" t="s">
        <v>23</v>
      </c>
      <c r="C485" s="19">
        <v>4</v>
      </c>
      <c r="D485" s="19" t="s">
        <v>83</v>
      </c>
      <c r="E485" s="19" t="s">
        <v>113</v>
      </c>
      <c r="F485" s="19" t="s">
        <v>21</v>
      </c>
      <c r="G485" s="2" t="s">
        <v>429</v>
      </c>
      <c r="H485" s="13">
        <v>-77545</v>
      </c>
      <c r="I485" s="13">
        <v>-85746</v>
      </c>
      <c r="J485" s="13">
        <v>0</v>
      </c>
    </row>
    <row r="486" spans="1:10" ht="17.100000000000001" customHeight="1">
      <c r="A486" s="19" t="s">
        <v>5</v>
      </c>
      <c r="B486" s="19" t="s">
        <v>23</v>
      </c>
      <c r="C486" s="19">
        <v>4</v>
      </c>
      <c r="D486" s="19" t="s">
        <v>36</v>
      </c>
      <c r="E486" s="19" t="s">
        <v>114</v>
      </c>
      <c r="F486" s="19" t="s">
        <v>21</v>
      </c>
      <c r="G486" s="2" t="s">
        <v>430</v>
      </c>
      <c r="H486" s="13">
        <v>226729</v>
      </c>
      <c r="I486" s="13">
        <v>226729</v>
      </c>
      <c r="J486" s="13">
        <v>217199</v>
      </c>
    </row>
    <row r="487" spans="1:10" ht="17.100000000000001" customHeight="1">
      <c r="A487" s="19" t="s">
        <v>5</v>
      </c>
      <c r="B487" s="19" t="s">
        <v>23</v>
      </c>
      <c r="C487" s="19">
        <v>4</v>
      </c>
      <c r="D487" s="19" t="s">
        <v>36</v>
      </c>
      <c r="E487" s="19" t="s">
        <v>44</v>
      </c>
      <c r="F487" s="19" t="s">
        <v>21</v>
      </c>
      <c r="G487" s="2" t="s">
        <v>431</v>
      </c>
      <c r="H487" s="13">
        <v>10697</v>
      </c>
      <c r="I487" s="13">
        <v>10697</v>
      </c>
      <c r="J487" s="13">
        <v>11430</v>
      </c>
    </row>
    <row r="488" spans="1:10" ht="17.100000000000001" customHeight="1">
      <c r="A488" s="19" t="s">
        <v>5</v>
      </c>
      <c r="B488" s="19" t="s">
        <v>23</v>
      </c>
      <c r="C488" s="19">
        <v>4</v>
      </c>
      <c r="D488" s="19" t="s">
        <v>36</v>
      </c>
      <c r="E488" s="19" t="s">
        <v>115</v>
      </c>
      <c r="F488" s="19" t="s">
        <v>21</v>
      </c>
      <c r="G488" s="2" t="s">
        <v>432</v>
      </c>
      <c r="H488" s="13">
        <v>27074</v>
      </c>
      <c r="I488" s="13">
        <v>21376</v>
      </c>
      <c r="J488" s="13">
        <v>21376</v>
      </c>
    </row>
    <row r="489" spans="1:10" ht="17.100000000000001" customHeight="1">
      <c r="A489" s="19" t="s">
        <v>5</v>
      </c>
      <c r="B489" s="19" t="s">
        <v>23</v>
      </c>
      <c r="C489" s="19">
        <v>4</v>
      </c>
      <c r="D489" s="19" t="s">
        <v>36</v>
      </c>
      <c r="E489" s="19" t="s">
        <v>115</v>
      </c>
      <c r="F489" s="19" t="s">
        <v>21</v>
      </c>
      <c r="G489" s="2" t="s">
        <v>433</v>
      </c>
      <c r="H489" s="13">
        <v>89285</v>
      </c>
      <c r="I489" s="13">
        <v>72542</v>
      </c>
      <c r="J489" s="13">
        <v>70651</v>
      </c>
    </row>
    <row r="490" spans="1:10" ht="17.100000000000001" customHeight="1">
      <c r="A490" s="19" t="s">
        <v>5</v>
      </c>
      <c r="B490" s="19" t="s">
        <v>23</v>
      </c>
      <c r="C490" s="19">
        <v>4</v>
      </c>
      <c r="D490" s="19" t="s">
        <v>83</v>
      </c>
      <c r="E490" s="19" t="s">
        <v>116</v>
      </c>
      <c r="F490" s="19" t="s">
        <v>21</v>
      </c>
      <c r="G490" s="2" t="s">
        <v>434</v>
      </c>
      <c r="H490" s="13">
        <v>64993</v>
      </c>
      <c r="I490" s="13">
        <v>33000</v>
      </c>
      <c r="J490" s="13">
        <v>0</v>
      </c>
    </row>
    <row r="491" spans="1:10" ht="17.100000000000001" customHeight="1">
      <c r="A491" s="19" t="s">
        <v>5</v>
      </c>
      <c r="B491" s="19" t="s">
        <v>23</v>
      </c>
      <c r="C491" s="19">
        <v>4</v>
      </c>
      <c r="D491" s="19" t="s">
        <v>83</v>
      </c>
      <c r="E491" s="19" t="s">
        <v>117</v>
      </c>
      <c r="F491" s="19" t="s">
        <v>21</v>
      </c>
      <c r="G491" s="2" t="s">
        <v>435</v>
      </c>
      <c r="H491" s="13">
        <v>0</v>
      </c>
      <c r="I491" s="13">
        <v>0</v>
      </c>
      <c r="J491" s="13">
        <v>0</v>
      </c>
    </row>
    <row r="492" spans="1:10" ht="17.100000000000001" customHeight="1">
      <c r="A492" s="19" t="s">
        <v>5</v>
      </c>
      <c r="B492" s="19" t="s">
        <v>23</v>
      </c>
      <c r="C492" s="19">
        <v>4</v>
      </c>
      <c r="D492" s="19" t="s">
        <v>83</v>
      </c>
      <c r="E492" s="19" t="s">
        <v>118</v>
      </c>
      <c r="F492" s="19" t="s">
        <v>21</v>
      </c>
      <c r="G492" s="2" t="s">
        <v>357</v>
      </c>
      <c r="H492" s="13">
        <v>0</v>
      </c>
      <c r="I492" s="13">
        <v>0</v>
      </c>
      <c r="J492" s="13">
        <v>0</v>
      </c>
    </row>
    <row r="493" spans="1:10" ht="17.100000000000001" customHeight="1">
      <c r="A493" s="19" t="s">
        <v>5</v>
      </c>
      <c r="B493" s="19" t="s">
        <v>23</v>
      </c>
      <c r="C493" s="19">
        <v>4</v>
      </c>
      <c r="D493" s="19" t="s">
        <v>63</v>
      </c>
      <c r="E493" s="19" t="s">
        <v>119</v>
      </c>
      <c r="F493" s="19" t="s">
        <v>21</v>
      </c>
      <c r="G493" s="2" t="s">
        <v>436</v>
      </c>
      <c r="H493" s="13">
        <v>895828</v>
      </c>
      <c r="I493" s="13">
        <v>920291</v>
      </c>
      <c r="J493" s="13">
        <v>964721</v>
      </c>
    </row>
    <row r="494" spans="1:10" ht="17.100000000000001" customHeight="1">
      <c r="A494" s="19" t="s">
        <v>5</v>
      </c>
      <c r="B494" s="19" t="s">
        <v>23</v>
      </c>
      <c r="C494" s="19">
        <v>4</v>
      </c>
      <c r="D494" s="19" t="s">
        <v>83</v>
      </c>
      <c r="E494" s="19" t="s">
        <v>120</v>
      </c>
      <c r="F494" s="19" t="s">
        <v>21</v>
      </c>
      <c r="G494" s="2" t="s">
        <v>437</v>
      </c>
      <c r="H494" s="13">
        <v>946498</v>
      </c>
      <c r="I494" s="13">
        <v>982981</v>
      </c>
      <c r="J494" s="13">
        <v>1030517</v>
      </c>
    </row>
    <row r="495" spans="1:10" ht="17.100000000000001" customHeight="1">
      <c r="A495" s="19" t="s">
        <v>5</v>
      </c>
      <c r="B495" s="19" t="s">
        <v>23</v>
      </c>
      <c r="C495" s="19">
        <v>4</v>
      </c>
      <c r="D495" s="19" t="s">
        <v>83</v>
      </c>
      <c r="E495" s="19" t="s">
        <v>121</v>
      </c>
      <c r="F495" s="19" t="s">
        <v>21</v>
      </c>
      <c r="G495" s="2" t="s">
        <v>438</v>
      </c>
      <c r="H495" s="13">
        <v>0</v>
      </c>
      <c r="I495" s="13">
        <v>0</v>
      </c>
      <c r="J495" s="13">
        <v>0</v>
      </c>
    </row>
    <row r="496" spans="1:10" ht="17.100000000000001" customHeight="1">
      <c r="A496" s="19" t="s">
        <v>5</v>
      </c>
      <c r="B496" s="19" t="s">
        <v>23</v>
      </c>
      <c r="C496" s="19">
        <v>4</v>
      </c>
      <c r="D496" s="19" t="s">
        <v>48</v>
      </c>
      <c r="E496" s="19" t="s">
        <v>122</v>
      </c>
      <c r="F496" s="19" t="s">
        <v>21</v>
      </c>
      <c r="G496" s="2" t="s">
        <v>439</v>
      </c>
      <c r="H496" s="13">
        <v>931424</v>
      </c>
      <c r="I496" s="13">
        <v>866245</v>
      </c>
      <c r="J496" s="13">
        <v>838027</v>
      </c>
    </row>
    <row r="497" spans="1:10" ht="17.100000000000001" customHeight="1">
      <c r="A497" s="19" t="s">
        <v>5</v>
      </c>
      <c r="B497" s="19" t="s">
        <v>23</v>
      </c>
      <c r="C497" s="19">
        <v>4</v>
      </c>
      <c r="D497" s="19" t="s">
        <v>49</v>
      </c>
      <c r="E497" s="19" t="s">
        <v>123</v>
      </c>
      <c r="F497" s="19" t="s">
        <v>21</v>
      </c>
      <c r="G497" s="2" t="s">
        <v>440</v>
      </c>
      <c r="H497" s="13">
        <v>0</v>
      </c>
      <c r="I497" s="13">
        <v>23036</v>
      </c>
      <c r="J497" s="13">
        <v>0</v>
      </c>
    </row>
    <row r="498" spans="1:10" ht="17.100000000000001" customHeight="1">
      <c r="A498" s="19" t="s">
        <v>5</v>
      </c>
      <c r="B498" s="19" t="s">
        <v>23</v>
      </c>
      <c r="C498" s="19">
        <v>4</v>
      </c>
      <c r="D498" s="19" t="s">
        <v>83</v>
      </c>
      <c r="E498" s="19" t="s">
        <v>124</v>
      </c>
      <c r="F498" s="19" t="s">
        <v>21</v>
      </c>
      <c r="G498" s="2" t="s">
        <v>441</v>
      </c>
      <c r="H498" s="13">
        <v>0</v>
      </c>
      <c r="I498" s="13">
        <v>0</v>
      </c>
      <c r="J498" s="13">
        <v>0</v>
      </c>
    </row>
    <row r="499" spans="1:10" ht="17.100000000000001" customHeight="1">
      <c r="A499" s="19" t="s">
        <v>5</v>
      </c>
      <c r="B499" s="19" t="s">
        <v>23</v>
      </c>
      <c r="C499" s="19">
        <v>4</v>
      </c>
      <c r="D499" s="19" t="s">
        <v>83</v>
      </c>
      <c r="E499" s="19" t="s">
        <v>125</v>
      </c>
      <c r="F499" s="19" t="s">
        <v>21</v>
      </c>
      <c r="G499" s="2" t="s">
        <v>442</v>
      </c>
      <c r="H499" s="13">
        <v>0</v>
      </c>
      <c r="I499" s="13">
        <v>49000</v>
      </c>
      <c r="J499" s="13">
        <v>47500</v>
      </c>
    </row>
    <row r="500" spans="1:10" ht="17.100000000000001" customHeight="1">
      <c r="A500" s="19" t="s">
        <v>5</v>
      </c>
      <c r="B500" s="19" t="s">
        <v>23</v>
      </c>
      <c r="C500" s="19">
        <v>4</v>
      </c>
      <c r="D500" s="19" t="s">
        <v>53</v>
      </c>
      <c r="E500" s="19" t="s">
        <v>126</v>
      </c>
      <c r="F500" s="19" t="s">
        <v>21</v>
      </c>
      <c r="G500" s="2" t="s">
        <v>443</v>
      </c>
      <c r="H500" s="13">
        <v>73606</v>
      </c>
      <c r="I500" s="13">
        <v>44630</v>
      </c>
      <c r="J500" s="13">
        <v>44630</v>
      </c>
    </row>
    <row r="501" spans="1:10" ht="17.100000000000001" customHeight="1">
      <c r="A501" s="19" t="s">
        <v>5</v>
      </c>
      <c r="B501" s="19" t="s">
        <v>23</v>
      </c>
      <c r="C501" s="19">
        <v>4</v>
      </c>
      <c r="D501" s="19" t="s">
        <v>83</v>
      </c>
      <c r="E501" s="19" t="s">
        <v>127</v>
      </c>
      <c r="F501" s="19" t="s">
        <v>21</v>
      </c>
      <c r="G501" s="2" t="s">
        <v>364</v>
      </c>
      <c r="H501" s="13">
        <v>93474</v>
      </c>
      <c r="I501" s="13">
        <v>123344</v>
      </c>
      <c r="J501" s="13">
        <v>123344</v>
      </c>
    </row>
    <row r="502" spans="1:10" ht="17.100000000000001" customHeight="1">
      <c r="A502" s="19" t="s">
        <v>5</v>
      </c>
      <c r="B502" s="19" t="s">
        <v>23</v>
      </c>
      <c r="C502" s="19">
        <v>4</v>
      </c>
      <c r="D502" s="19" t="s">
        <v>83</v>
      </c>
      <c r="E502" s="19" t="s">
        <v>128</v>
      </c>
      <c r="F502" s="19" t="s">
        <v>21</v>
      </c>
      <c r="G502" s="2" t="s">
        <v>444</v>
      </c>
      <c r="H502" s="13">
        <v>121165</v>
      </c>
      <c r="I502" s="13">
        <v>37078</v>
      </c>
      <c r="J502" s="13">
        <v>154067</v>
      </c>
    </row>
    <row r="503" spans="1:10" ht="17.100000000000001" customHeight="1">
      <c r="A503" s="19" t="s">
        <v>5</v>
      </c>
      <c r="B503" s="19" t="s">
        <v>23</v>
      </c>
      <c r="C503" s="19">
        <v>4</v>
      </c>
      <c r="D503" s="19" t="s">
        <v>83</v>
      </c>
      <c r="E503" s="19" t="s">
        <v>129</v>
      </c>
      <c r="F503" s="19" t="s">
        <v>21</v>
      </c>
      <c r="G503" s="2" t="s">
        <v>445</v>
      </c>
      <c r="H503" s="13">
        <v>10865</v>
      </c>
      <c r="I503" s="13">
        <v>11160</v>
      </c>
      <c r="J503" s="13">
        <v>10690</v>
      </c>
    </row>
    <row r="504" spans="1:10" ht="17.100000000000001" customHeight="1">
      <c r="A504" s="19" t="s">
        <v>5</v>
      </c>
      <c r="B504" s="19" t="s">
        <v>23</v>
      </c>
      <c r="C504" s="19">
        <v>4</v>
      </c>
      <c r="D504" s="19" t="s">
        <v>83</v>
      </c>
      <c r="E504" s="19" t="s">
        <v>130</v>
      </c>
      <c r="F504" s="19" t="s">
        <v>21</v>
      </c>
      <c r="G504" s="2" t="s">
        <v>446</v>
      </c>
      <c r="H504" s="13">
        <v>0</v>
      </c>
      <c r="I504" s="13">
        <v>0</v>
      </c>
      <c r="J504" s="13">
        <v>0</v>
      </c>
    </row>
    <row r="505" spans="1:10" ht="17.100000000000001" customHeight="1">
      <c r="A505" s="19" t="s">
        <v>5</v>
      </c>
      <c r="B505" s="19" t="s">
        <v>23</v>
      </c>
      <c r="C505" s="19">
        <v>4</v>
      </c>
      <c r="D505" s="19" t="s">
        <v>83</v>
      </c>
      <c r="E505" s="19" t="s">
        <v>131</v>
      </c>
      <c r="F505" s="19" t="s">
        <v>21</v>
      </c>
      <c r="G505" s="2" t="s">
        <v>447</v>
      </c>
      <c r="H505" s="13">
        <v>0</v>
      </c>
      <c r="I505" s="13">
        <v>0</v>
      </c>
      <c r="J505" s="13">
        <v>0</v>
      </c>
    </row>
    <row r="506" spans="1:10" ht="17.100000000000001" customHeight="1">
      <c r="A506" s="19" t="s">
        <v>5</v>
      </c>
      <c r="B506" s="19" t="s">
        <v>23</v>
      </c>
      <c r="C506" s="19">
        <v>4</v>
      </c>
      <c r="D506" s="19" t="s">
        <v>83</v>
      </c>
      <c r="E506" s="19" t="s">
        <v>132</v>
      </c>
      <c r="F506" s="19" t="s">
        <v>21</v>
      </c>
      <c r="G506" s="2" t="s">
        <v>448</v>
      </c>
      <c r="H506" s="13">
        <v>0</v>
      </c>
      <c r="I506" s="13">
        <v>18003</v>
      </c>
      <c r="J506" s="13">
        <v>42962</v>
      </c>
    </row>
    <row r="507" spans="1:10" ht="17.100000000000001" customHeight="1">
      <c r="A507" s="19" t="s">
        <v>5</v>
      </c>
      <c r="B507" s="19" t="s">
        <v>23</v>
      </c>
      <c r="C507" s="19">
        <v>4</v>
      </c>
      <c r="D507" s="19" t="s">
        <v>83</v>
      </c>
      <c r="E507" s="19" t="s">
        <v>133</v>
      </c>
      <c r="F507" s="19" t="s">
        <v>21</v>
      </c>
      <c r="G507" s="2" t="s">
        <v>449</v>
      </c>
      <c r="H507" s="13">
        <v>35659</v>
      </c>
      <c r="I507" s="13">
        <v>111236</v>
      </c>
      <c r="J507" s="13">
        <v>0</v>
      </c>
    </row>
    <row r="508" spans="1:10" ht="17.100000000000001" customHeight="1">
      <c r="A508" s="19" t="s">
        <v>5</v>
      </c>
      <c r="B508" s="19" t="s">
        <v>23</v>
      </c>
      <c r="C508" s="19">
        <v>4</v>
      </c>
      <c r="D508" s="19" t="s">
        <v>83</v>
      </c>
      <c r="E508" s="19" t="s">
        <v>134</v>
      </c>
      <c r="F508" s="19" t="s">
        <v>21</v>
      </c>
      <c r="G508" s="2" t="s">
        <v>450</v>
      </c>
      <c r="H508" s="13">
        <v>214711</v>
      </c>
      <c r="I508" s="13">
        <v>220916</v>
      </c>
      <c r="J508" s="13">
        <v>228848</v>
      </c>
    </row>
    <row r="509" spans="1:10" ht="17.100000000000001" customHeight="1">
      <c r="A509" s="19" t="s">
        <v>5</v>
      </c>
      <c r="B509" s="19" t="s">
        <v>23</v>
      </c>
      <c r="C509" s="19">
        <v>4</v>
      </c>
      <c r="D509" s="19" t="s">
        <v>83</v>
      </c>
      <c r="E509" s="19" t="s">
        <v>135</v>
      </c>
      <c r="F509" s="19" t="s">
        <v>21</v>
      </c>
      <c r="G509" s="2" t="s">
        <v>451</v>
      </c>
      <c r="H509" s="13">
        <v>0</v>
      </c>
      <c r="I509" s="13">
        <v>0</v>
      </c>
      <c r="J509" s="13">
        <v>55185</v>
      </c>
    </row>
    <row r="510" spans="1:10" ht="17.100000000000001" customHeight="1">
      <c r="A510" s="19" t="s">
        <v>5</v>
      </c>
      <c r="B510" s="19" t="s">
        <v>23</v>
      </c>
      <c r="C510" s="19">
        <v>4</v>
      </c>
      <c r="D510" s="19" t="s">
        <v>63</v>
      </c>
      <c r="E510" s="19" t="s">
        <v>136</v>
      </c>
      <c r="F510" s="19" t="s">
        <v>21</v>
      </c>
      <c r="G510" s="2" t="s">
        <v>452</v>
      </c>
      <c r="H510" s="13">
        <v>20864</v>
      </c>
      <c r="I510" s="13">
        <v>0</v>
      </c>
      <c r="J510" s="13">
        <v>0</v>
      </c>
    </row>
    <row r="511" spans="1:10" ht="17.100000000000001" customHeight="1">
      <c r="A511" s="19" t="s">
        <v>5</v>
      </c>
      <c r="B511" s="19" t="s">
        <v>23</v>
      </c>
      <c r="C511" s="19">
        <v>4</v>
      </c>
      <c r="D511" s="19" t="s">
        <v>58</v>
      </c>
      <c r="E511" s="19" t="s">
        <v>137</v>
      </c>
      <c r="F511" s="19" t="s">
        <v>21</v>
      </c>
      <c r="G511" s="2" t="s">
        <v>453</v>
      </c>
      <c r="H511" s="13">
        <v>50535</v>
      </c>
      <c r="I511" s="13">
        <v>51183</v>
      </c>
      <c r="J511" s="13">
        <v>51013</v>
      </c>
    </row>
    <row r="512" spans="1:10" ht="17.100000000000001" customHeight="1">
      <c r="A512" s="19" t="s">
        <v>5</v>
      </c>
      <c r="B512" s="19" t="s">
        <v>23</v>
      </c>
      <c r="C512" s="19">
        <v>4</v>
      </c>
      <c r="D512" s="19" t="s">
        <v>83</v>
      </c>
      <c r="E512" s="19" t="s">
        <v>138</v>
      </c>
      <c r="F512" s="19" t="s">
        <v>21</v>
      </c>
      <c r="G512" s="2" t="s">
        <v>454</v>
      </c>
      <c r="H512" s="13">
        <v>1565618</v>
      </c>
      <c r="I512" s="13">
        <v>1603437</v>
      </c>
      <c r="J512" s="13">
        <v>1603437</v>
      </c>
    </row>
    <row r="513" spans="1:255" ht="17.100000000000001" customHeight="1">
      <c r="A513" s="19" t="s">
        <v>5</v>
      </c>
      <c r="B513" s="19" t="s">
        <v>23</v>
      </c>
      <c r="C513" s="19">
        <v>4</v>
      </c>
      <c r="D513" s="19" t="s">
        <v>83</v>
      </c>
      <c r="E513" s="19" t="s">
        <v>139</v>
      </c>
      <c r="F513" s="19" t="s">
        <v>21</v>
      </c>
      <c r="G513" s="2" t="s">
        <v>455</v>
      </c>
      <c r="H513" s="13">
        <v>0</v>
      </c>
      <c r="I513" s="13">
        <v>4000</v>
      </c>
      <c r="J513" s="13">
        <v>0</v>
      </c>
    </row>
    <row r="514" spans="1:255" ht="17.100000000000001" customHeight="1">
      <c r="A514" s="22" t="s">
        <v>5</v>
      </c>
      <c r="B514" s="22" t="s">
        <v>23</v>
      </c>
      <c r="C514" s="22">
        <v>4</v>
      </c>
      <c r="D514" s="22" t="s">
        <v>60</v>
      </c>
      <c r="E514" s="22" t="s">
        <v>140</v>
      </c>
      <c r="F514" s="22" t="s">
        <v>21</v>
      </c>
      <c r="G514" s="2" t="s">
        <v>456</v>
      </c>
      <c r="H514" s="13">
        <v>266865</v>
      </c>
      <c r="I514" s="13">
        <v>300992</v>
      </c>
      <c r="J514" s="13">
        <v>300992</v>
      </c>
    </row>
    <row r="515" spans="1:255" ht="17.100000000000001" customHeight="1">
      <c r="A515" s="19" t="s">
        <v>5</v>
      </c>
      <c r="B515" s="19" t="s">
        <v>23</v>
      </c>
      <c r="C515" s="19">
        <v>4</v>
      </c>
      <c r="D515" s="19" t="s">
        <v>83</v>
      </c>
      <c r="E515" s="19" t="s">
        <v>141</v>
      </c>
      <c r="F515" s="19" t="s">
        <v>21</v>
      </c>
      <c r="G515" s="2" t="s">
        <v>457</v>
      </c>
      <c r="H515" s="13">
        <v>22732</v>
      </c>
      <c r="I515" s="13">
        <v>22732</v>
      </c>
      <c r="J515" s="13">
        <v>23802</v>
      </c>
    </row>
    <row r="516" spans="1:255" ht="17.100000000000001" customHeight="1">
      <c r="A516" s="19" t="s">
        <v>5</v>
      </c>
      <c r="B516" s="19" t="s">
        <v>23</v>
      </c>
      <c r="C516" s="19">
        <v>4</v>
      </c>
      <c r="D516" s="19" t="s">
        <v>83</v>
      </c>
      <c r="E516" s="19" t="s">
        <v>142</v>
      </c>
      <c r="F516" s="19" t="s">
        <v>21</v>
      </c>
      <c r="G516" s="2" t="s">
        <v>458</v>
      </c>
      <c r="H516" s="13">
        <v>0</v>
      </c>
      <c r="I516" s="13">
        <v>0</v>
      </c>
      <c r="J516" s="13">
        <v>0</v>
      </c>
    </row>
    <row r="517" spans="1:255" ht="17.100000000000001" customHeight="1">
      <c r="A517" s="19" t="s">
        <v>5</v>
      </c>
      <c r="B517" s="19" t="s">
        <v>23</v>
      </c>
      <c r="C517" s="19">
        <v>4</v>
      </c>
      <c r="D517" s="19" t="s">
        <v>83</v>
      </c>
      <c r="E517" s="19" t="s">
        <v>143</v>
      </c>
      <c r="F517" s="19" t="s">
        <v>21</v>
      </c>
      <c r="G517" s="2" t="s">
        <v>459</v>
      </c>
      <c r="H517" s="13">
        <v>28571</v>
      </c>
      <c r="I517" s="13">
        <v>62927</v>
      </c>
      <c r="J517" s="13">
        <v>89661</v>
      </c>
    </row>
    <row r="518" spans="1:255" ht="17.100000000000001" customHeight="1">
      <c r="A518" s="19" t="s">
        <v>5</v>
      </c>
      <c r="B518" s="19" t="s">
        <v>23</v>
      </c>
      <c r="C518" s="19">
        <v>4</v>
      </c>
      <c r="D518" s="19" t="s">
        <v>83</v>
      </c>
      <c r="E518" s="19" t="s">
        <v>144</v>
      </c>
      <c r="F518" s="19" t="s">
        <v>21</v>
      </c>
      <c r="G518" s="2" t="s">
        <v>460</v>
      </c>
      <c r="H518" s="13">
        <v>0</v>
      </c>
      <c r="I518" s="13">
        <v>88786</v>
      </c>
      <c r="J518" s="13">
        <v>0</v>
      </c>
    </row>
    <row r="519" spans="1:255" ht="17.100000000000001" customHeight="1">
      <c r="A519" s="19" t="s">
        <v>5</v>
      </c>
      <c r="B519" s="19" t="s">
        <v>23</v>
      </c>
      <c r="C519" s="19">
        <v>4</v>
      </c>
      <c r="D519" s="19" t="s">
        <v>83</v>
      </c>
      <c r="E519" s="19" t="s">
        <v>145</v>
      </c>
      <c r="F519" s="19" t="s">
        <v>21</v>
      </c>
      <c r="G519" s="2" t="s">
        <v>461</v>
      </c>
      <c r="H519" s="13">
        <v>4801</v>
      </c>
      <c r="I519" s="13">
        <v>5161</v>
      </c>
      <c r="J519" s="13">
        <v>5137</v>
      </c>
    </row>
    <row r="520" spans="1:255" ht="17.100000000000001" customHeight="1">
      <c r="A520" s="19" t="s">
        <v>5</v>
      </c>
      <c r="B520" s="19" t="s">
        <v>23</v>
      </c>
      <c r="C520" s="19">
        <v>4</v>
      </c>
      <c r="D520" s="19" t="s">
        <v>83</v>
      </c>
      <c r="E520" s="19" t="s">
        <v>146</v>
      </c>
      <c r="F520" s="19" t="s">
        <v>21</v>
      </c>
      <c r="G520" s="2" t="s">
        <v>462</v>
      </c>
      <c r="H520" s="13">
        <v>32247</v>
      </c>
      <c r="I520" s="13">
        <v>75087</v>
      </c>
      <c r="J520" s="13">
        <v>80150</v>
      </c>
    </row>
    <row r="521" spans="1:255" ht="17.100000000000001" customHeight="1">
      <c r="A521" s="19" t="s">
        <v>5</v>
      </c>
      <c r="B521" s="19" t="s">
        <v>23</v>
      </c>
      <c r="C521" s="19">
        <v>4</v>
      </c>
      <c r="D521" s="19" t="s">
        <v>76</v>
      </c>
      <c r="E521" s="22" t="s">
        <v>147</v>
      </c>
      <c r="F521" s="19" t="s">
        <v>21</v>
      </c>
      <c r="G521" s="2" t="s">
        <v>463</v>
      </c>
      <c r="H521" s="13">
        <v>466827</v>
      </c>
      <c r="I521" s="13">
        <v>468277</v>
      </c>
      <c r="J521" s="13">
        <v>444863</v>
      </c>
    </row>
    <row r="522" spans="1:255" ht="17.100000000000001" customHeight="1">
      <c r="A522" s="19" t="s">
        <v>5</v>
      </c>
      <c r="B522" s="19" t="s">
        <v>23</v>
      </c>
      <c r="C522" s="19">
        <v>4</v>
      </c>
      <c r="D522" s="19" t="s">
        <v>77</v>
      </c>
      <c r="E522" s="22" t="s">
        <v>147</v>
      </c>
      <c r="F522" s="19" t="s">
        <v>21</v>
      </c>
      <c r="G522" s="2" t="s">
        <v>464</v>
      </c>
      <c r="H522" s="13">
        <v>110354</v>
      </c>
      <c r="I522" s="13">
        <v>92223</v>
      </c>
      <c r="J522" s="13">
        <v>87612</v>
      </c>
    </row>
    <row r="523" spans="1:255" ht="17.100000000000001" customHeight="1">
      <c r="A523" s="19" t="s">
        <v>5</v>
      </c>
      <c r="B523" s="19" t="s">
        <v>23</v>
      </c>
      <c r="C523" s="19">
        <v>4</v>
      </c>
      <c r="D523" s="19" t="s">
        <v>78</v>
      </c>
      <c r="E523" s="19" t="s">
        <v>147</v>
      </c>
      <c r="F523" s="19" t="s">
        <v>21</v>
      </c>
      <c r="G523" s="2" t="s">
        <v>465</v>
      </c>
      <c r="H523" s="13">
        <v>62326</v>
      </c>
      <c r="I523" s="13">
        <v>46961</v>
      </c>
      <c r="J523" s="13">
        <v>44613</v>
      </c>
    </row>
    <row r="524" spans="1:255" ht="17.100000000000001" customHeight="1">
      <c r="A524" s="19" t="s">
        <v>5</v>
      </c>
      <c r="B524" s="19" t="s">
        <v>23</v>
      </c>
      <c r="C524" s="19">
        <v>4</v>
      </c>
      <c r="D524" s="19" t="s">
        <v>81</v>
      </c>
      <c r="E524" s="19" t="s">
        <v>148</v>
      </c>
      <c r="F524" s="19" t="s">
        <v>21</v>
      </c>
      <c r="G524" s="2" t="s">
        <v>466</v>
      </c>
      <c r="H524" s="13">
        <v>828786</v>
      </c>
      <c r="I524" s="13">
        <v>882201</v>
      </c>
      <c r="J524" s="13">
        <v>825168</v>
      </c>
    </row>
    <row r="525" spans="1:255" ht="17.100000000000001" customHeight="1">
      <c r="A525" s="19" t="s">
        <v>5</v>
      </c>
      <c r="B525" s="19" t="s">
        <v>23</v>
      </c>
      <c r="C525" s="19">
        <v>4</v>
      </c>
      <c r="D525" s="19" t="s">
        <v>83</v>
      </c>
      <c r="E525" s="19" t="s">
        <v>149</v>
      </c>
      <c r="F525" s="19" t="s">
        <v>21</v>
      </c>
      <c r="G525" s="2" t="s">
        <v>467</v>
      </c>
      <c r="H525" s="13">
        <v>49364</v>
      </c>
      <c r="I525" s="13">
        <v>49054</v>
      </c>
      <c r="J525" s="13">
        <v>49054</v>
      </c>
    </row>
    <row r="526" spans="1:255" ht="17.100000000000001" customHeight="1">
      <c r="A526" s="19" t="s">
        <v>5</v>
      </c>
      <c r="B526" s="19" t="s">
        <v>23</v>
      </c>
      <c r="C526" s="19">
        <v>4</v>
      </c>
      <c r="D526" s="19" t="s">
        <v>83</v>
      </c>
      <c r="E526" s="19" t="s">
        <v>150</v>
      </c>
      <c r="F526" s="19" t="s">
        <v>21</v>
      </c>
      <c r="G526" s="2" t="s">
        <v>468</v>
      </c>
      <c r="H526" s="13">
        <v>0</v>
      </c>
      <c r="I526" s="13">
        <v>2049</v>
      </c>
      <c r="J526" s="13">
        <v>0</v>
      </c>
    </row>
    <row r="527" spans="1:255" ht="17.100000000000001" customHeight="1">
      <c r="A527" s="19">
        <v>21</v>
      </c>
      <c r="B527" s="19" t="s">
        <v>23</v>
      </c>
      <c r="C527" s="19">
        <v>4</v>
      </c>
      <c r="D527" s="19" t="s">
        <v>83</v>
      </c>
      <c r="E527" s="19">
        <v>1990</v>
      </c>
      <c r="F527" s="19" t="s">
        <v>21</v>
      </c>
      <c r="G527" s="1" t="s">
        <v>508</v>
      </c>
      <c r="H527" s="13">
        <v>1623000</v>
      </c>
      <c r="I527" s="13">
        <v>1823000</v>
      </c>
      <c r="J527" s="13">
        <v>1823000</v>
      </c>
      <c r="K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</row>
    <row r="528" spans="1:255" ht="17.100000000000001" customHeight="1">
      <c r="A528" s="19" t="s">
        <v>7</v>
      </c>
      <c r="B528" s="19" t="s">
        <v>23</v>
      </c>
      <c r="C528" s="19">
        <v>4</v>
      </c>
      <c r="D528" s="19" t="s">
        <v>83</v>
      </c>
      <c r="E528" s="19" t="s">
        <v>102</v>
      </c>
      <c r="F528" s="19" t="s">
        <v>21</v>
      </c>
      <c r="G528" s="2" t="s">
        <v>469</v>
      </c>
      <c r="H528" s="13">
        <v>1066116</v>
      </c>
      <c r="I528" s="13">
        <v>1015712.7641095885</v>
      </c>
      <c r="J528" s="13">
        <v>1066498</v>
      </c>
    </row>
    <row r="529" spans="1:10" ht="17.100000000000001" customHeight="1">
      <c r="A529" s="19" t="s">
        <v>7</v>
      </c>
      <c r="B529" s="19" t="s">
        <v>29</v>
      </c>
      <c r="C529" s="19">
        <v>4</v>
      </c>
      <c r="D529" s="19" t="s">
        <v>44</v>
      </c>
      <c r="E529" s="19" t="s">
        <v>151</v>
      </c>
      <c r="F529" s="19" t="s">
        <v>21</v>
      </c>
      <c r="G529" s="2" t="s">
        <v>470</v>
      </c>
      <c r="H529" s="13">
        <v>10500</v>
      </c>
      <c r="I529" s="13">
        <v>10675.12</v>
      </c>
      <c r="J529" s="13">
        <v>10500</v>
      </c>
    </row>
    <row r="530" spans="1:10" ht="17.100000000000001" customHeight="1">
      <c r="A530" s="19" t="s">
        <v>7</v>
      </c>
      <c r="B530" s="19" t="s">
        <v>23</v>
      </c>
      <c r="C530" s="19">
        <v>4</v>
      </c>
      <c r="D530" s="19" t="s">
        <v>37</v>
      </c>
      <c r="E530" s="19" t="s">
        <v>152</v>
      </c>
      <c r="F530" s="19" t="s">
        <v>21</v>
      </c>
      <c r="G530" s="2" t="s">
        <v>471</v>
      </c>
      <c r="H530" s="13">
        <v>69880</v>
      </c>
      <c r="I530" s="13">
        <v>81099.382877721393</v>
      </c>
      <c r="J530" s="13">
        <v>77500</v>
      </c>
    </row>
    <row r="531" spans="1:10" ht="17.100000000000001" customHeight="1">
      <c r="A531" s="19" t="s">
        <v>7</v>
      </c>
      <c r="B531" s="19" t="s">
        <v>23</v>
      </c>
      <c r="C531" s="19">
        <v>4</v>
      </c>
      <c r="D531" s="19" t="s">
        <v>37</v>
      </c>
      <c r="E531" s="19" t="s">
        <v>89</v>
      </c>
      <c r="F531" s="19" t="s">
        <v>21</v>
      </c>
      <c r="G531" s="2" t="s">
        <v>472</v>
      </c>
      <c r="H531" s="13">
        <v>433493</v>
      </c>
      <c r="I531" s="13">
        <v>433493</v>
      </c>
      <c r="J531" s="13">
        <v>442187</v>
      </c>
    </row>
    <row r="532" spans="1:10" ht="17.100000000000001" customHeight="1">
      <c r="A532" s="19" t="s">
        <v>7</v>
      </c>
      <c r="B532" s="19" t="s">
        <v>23</v>
      </c>
      <c r="C532" s="19">
        <v>4</v>
      </c>
      <c r="D532" s="19" t="s">
        <v>40</v>
      </c>
      <c r="E532" s="19" t="s">
        <v>125</v>
      </c>
      <c r="F532" s="19" t="s">
        <v>21</v>
      </c>
      <c r="G532" s="2" t="s">
        <v>473</v>
      </c>
      <c r="H532" s="13">
        <v>69426</v>
      </c>
      <c r="I532" s="13">
        <v>93389</v>
      </c>
      <c r="J532" s="13">
        <v>75002</v>
      </c>
    </row>
    <row r="533" spans="1:10" ht="17.100000000000001" customHeight="1">
      <c r="A533" s="19" t="s">
        <v>7</v>
      </c>
      <c r="B533" s="19" t="s">
        <v>23</v>
      </c>
      <c r="C533" s="19">
        <v>4</v>
      </c>
      <c r="D533" s="19" t="s">
        <v>80</v>
      </c>
      <c r="E533" s="19" t="s">
        <v>153</v>
      </c>
      <c r="F533" s="19" t="s">
        <v>21</v>
      </c>
      <c r="G533" s="2" t="s">
        <v>474</v>
      </c>
      <c r="H533" s="13">
        <v>34830</v>
      </c>
      <c r="I533" s="13">
        <v>34829</v>
      </c>
      <c r="J533" s="13">
        <v>33539</v>
      </c>
    </row>
    <row r="534" spans="1:10" ht="17.100000000000001" customHeight="1">
      <c r="A534" s="19" t="s">
        <v>7</v>
      </c>
      <c r="B534" s="19" t="s">
        <v>23</v>
      </c>
      <c r="C534" s="19">
        <v>4</v>
      </c>
      <c r="D534" s="19" t="s">
        <v>40</v>
      </c>
      <c r="E534" s="19" t="s">
        <v>154</v>
      </c>
      <c r="F534" s="19" t="s">
        <v>21</v>
      </c>
      <c r="G534" s="2" t="s">
        <v>475</v>
      </c>
      <c r="H534" s="13">
        <v>30934</v>
      </c>
      <c r="I534" s="13">
        <v>39091</v>
      </c>
      <c r="J534" s="13">
        <v>39091</v>
      </c>
    </row>
    <row r="535" spans="1:10" ht="17.100000000000001" customHeight="1">
      <c r="A535" s="19" t="s">
        <v>6</v>
      </c>
      <c r="B535" s="19" t="s">
        <v>23</v>
      </c>
      <c r="C535" s="19">
        <v>4</v>
      </c>
      <c r="D535" s="19" t="s">
        <v>83</v>
      </c>
      <c r="E535" s="19" t="s">
        <v>103</v>
      </c>
      <c r="F535" s="19" t="s">
        <v>21</v>
      </c>
      <c r="G535" s="2" t="s">
        <v>476</v>
      </c>
      <c r="H535" s="13">
        <v>4189505</v>
      </c>
      <c r="I535" s="13">
        <v>3987403.1151434467</v>
      </c>
      <c r="J535" s="13">
        <v>4186773</v>
      </c>
    </row>
    <row r="536" spans="1:10" ht="17.100000000000001" customHeight="1">
      <c r="A536" s="19" t="s">
        <v>6</v>
      </c>
      <c r="B536" s="19" t="s">
        <v>23</v>
      </c>
      <c r="C536" s="19">
        <v>4</v>
      </c>
      <c r="D536" s="19" t="s">
        <v>83</v>
      </c>
      <c r="E536" s="19" t="s">
        <v>104</v>
      </c>
      <c r="F536" s="19" t="s">
        <v>21</v>
      </c>
      <c r="G536" s="2" t="s">
        <v>477</v>
      </c>
      <c r="H536" s="13">
        <v>1084593</v>
      </c>
      <c r="I536" s="13">
        <v>1035817</v>
      </c>
      <c r="J536" s="13">
        <v>1087608</v>
      </c>
    </row>
    <row r="537" spans="1:10" ht="17.100000000000001" customHeight="1">
      <c r="A537" s="19" t="s">
        <v>6</v>
      </c>
      <c r="B537" s="19" t="s">
        <v>23</v>
      </c>
      <c r="C537" s="19">
        <v>4</v>
      </c>
      <c r="D537" s="19" t="s">
        <v>83</v>
      </c>
      <c r="E537" s="19" t="s">
        <v>38</v>
      </c>
      <c r="F537" s="19" t="s">
        <v>21</v>
      </c>
      <c r="G537" s="2" t="s">
        <v>478</v>
      </c>
      <c r="H537" s="13">
        <v>0</v>
      </c>
      <c r="I537" s="13">
        <v>9401.1</v>
      </c>
      <c r="J537" s="13">
        <v>4700</v>
      </c>
    </row>
    <row r="538" spans="1:10" ht="17.100000000000001" customHeight="1">
      <c r="A538" s="19" t="s">
        <v>8</v>
      </c>
      <c r="B538" s="19" t="s">
        <v>23</v>
      </c>
      <c r="C538" s="19">
        <v>4</v>
      </c>
      <c r="D538" s="19" t="s">
        <v>83</v>
      </c>
      <c r="E538" s="19" t="s">
        <v>102</v>
      </c>
      <c r="F538" s="19" t="s">
        <v>21</v>
      </c>
      <c r="G538" s="2" t="s">
        <v>479</v>
      </c>
      <c r="H538" s="13">
        <v>6181774</v>
      </c>
      <c r="I538" s="13">
        <v>6172404.2631276585</v>
      </c>
      <c r="J538" s="13">
        <v>6170299</v>
      </c>
    </row>
    <row r="539" spans="1:10" ht="17.100000000000001" customHeight="1">
      <c r="A539" s="19" t="s">
        <v>9</v>
      </c>
      <c r="B539" s="19" t="s">
        <v>23</v>
      </c>
      <c r="C539" s="19">
        <v>4</v>
      </c>
      <c r="D539" s="19" t="s">
        <v>82</v>
      </c>
      <c r="E539" s="19" t="s">
        <v>40</v>
      </c>
      <c r="F539" s="19" t="s">
        <v>21</v>
      </c>
      <c r="G539" s="2" t="s">
        <v>480</v>
      </c>
      <c r="H539" s="13">
        <v>724085</v>
      </c>
      <c r="I539" s="13">
        <v>673142.69347315689</v>
      </c>
      <c r="J539" s="13">
        <v>713531</v>
      </c>
    </row>
    <row r="540" spans="1:10" ht="17.100000000000001" customHeight="1">
      <c r="A540" s="19" t="s">
        <v>9</v>
      </c>
      <c r="B540" s="19" t="s">
        <v>23</v>
      </c>
      <c r="C540" s="19">
        <v>4</v>
      </c>
      <c r="D540" s="19" t="s">
        <v>82</v>
      </c>
      <c r="E540" s="19" t="s">
        <v>155</v>
      </c>
      <c r="F540" s="19" t="s">
        <v>21</v>
      </c>
      <c r="G540" s="2" t="s">
        <v>481</v>
      </c>
      <c r="H540" s="13">
        <v>284466</v>
      </c>
      <c r="I540" s="13">
        <v>327443.22234499676</v>
      </c>
      <c r="J540" s="13">
        <v>333992</v>
      </c>
    </row>
    <row r="541" spans="1:10" ht="17.100000000000001" customHeight="1">
      <c r="A541" s="19" t="s">
        <v>9</v>
      </c>
      <c r="B541" s="19" t="s">
        <v>23</v>
      </c>
      <c r="C541" s="19">
        <v>4</v>
      </c>
      <c r="D541" s="19" t="s">
        <v>82</v>
      </c>
      <c r="E541" s="19" t="s">
        <v>156</v>
      </c>
      <c r="F541" s="19" t="s">
        <v>21</v>
      </c>
      <c r="G541" s="2" t="s">
        <v>482</v>
      </c>
      <c r="H541" s="13">
        <v>235000</v>
      </c>
      <c r="I541" s="13">
        <v>235000</v>
      </c>
      <c r="J541" s="13">
        <v>235000</v>
      </c>
    </row>
    <row r="542" spans="1:10" ht="17.100000000000001" customHeight="1">
      <c r="A542" s="19" t="s">
        <v>9</v>
      </c>
      <c r="B542" s="19" t="s">
        <v>23</v>
      </c>
      <c r="C542" s="19">
        <v>4</v>
      </c>
      <c r="D542" s="19" t="s">
        <v>82</v>
      </c>
      <c r="E542" s="19" t="s">
        <v>157</v>
      </c>
      <c r="F542" s="19" t="s">
        <v>21</v>
      </c>
      <c r="G542" s="2" t="s">
        <v>483</v>
      </c>
      <c r="H542" s="13">
        <v>1001272</v>
      </c>
      <c r="I542" s="13">
        <v>1051312.3784787869</v>
      </c>
      <c r="J542" s="13">
        <v>1103878</v>
      </c>
    </row>
    <row r="543" spans="1:10" ht="17.100000000000001" customHeight="1">
      <c r="A543" s="19">
        <v>70</v>
      </c>
      <c r="B543" s="19" t="s">
        <v>23</v>
      </c>
      <c r="C543" s="19">
        <v>4</v>
      </c>
      <c r="D543" s="19" t="s">
        <v>83</v>
      </c>
      <c r="E543" s="19">
        <v>1990</v>
      </c>
      <c r="F543" s="19" t="s">
        <v>21</v>
      </c>
      <c r="G543" s="1" t="s">
        <v>509</v>
      </c>
      <c r="H543" s="13">
        <v>62500</v>
      </c>
      <c r="I543" s="13">
        <v>62500</v>
      </c>
      <c r="J543" s="13">
        <v>62500</v>
      </c>
    </row>
    <row r="544" spans="1:10" ht="17.100000000000001" customHeight="1">
      <c r="A544" s="21" t="s">
        <v>5</v>
      </c>
      <c r="B544" s="21" t="s">
        <v>13</v>
      </c>
      <c r="C544" s="21">
        <v>4</v>
      </c>
      <c r="D544" s="21" t="s">
        <v>83</v>
      </c>
      <c r="E544" s="21" t="s">
        <v>85</v>
      </c>
      <c r="F544" s="21" t="s">
        <v>13</v>
      </c>
      <c r="G544" s="9" t="s">
        <v>484</v>
      </c>
      <c r="H544" s="10">
        <f>SUM(H545:H558)</f>
        <v>8039321</v>
      </c>
      <c r="I544" s="10">
        <f>SUM(I545:I558)</f>
        <v>8090028.5879074866</v>
      </c>
      <c r="J544" s="10">
        <f>SUM(J545:J558)</f>
        <v>8923884</v>
      </c>
    </row>
    <row r="545" spans="1:10" ht="17.100000000000001" customHeight="1">
      <c r="A545" s="21" t="s">
        <v>5</v>
      </c>
      <c r="B545" s="21" t="s">
        <v>21</v>
      </c>
      <c r="C545" s="21">
        <v>4</v>
      </c>
      <c r="D545" s="21" t="s">
        <v>83</v>
      </c>
      <c r="E545" s="21" t="s">
        <v>86</v>
      </c>
      <c r="F545" s="21" t="s">
        <v>181</v>
      </c>
      <c r="G545" s="6" t="s">
        <v>485</v>
      </c>
      <c r="H545" s="10">
        <v>3465774</v>
      </c>
      <c r="I545" s="15">
        <v>3586446.91</v>
      </c>
      <c r="J545" s="10">
        <v>3729905</v>
      </c>
    </row>
    <row r="546" spans="1:10" ht="17.100000000000001" customHeight="1">
      <c r="A546" s="19" t="s">
        <v>5</v>
      </c>
      <c r="B546" s="19" t="s">
        <v>21</v>
      </c>
      <c r="C546" s="19">
        <v>4</v>
      </c>
      <c r="D546" s="19" t="s">
        <v>83</v>
      </c>
      <c r="E546" s="19" t="s">
        <v>86</v>
      </c>
      <c r="F546" s="19" t="s">
        <v>237</v>
      </c>
      <c r="G546" s="2" t="s">
        <v>486</v>
      </c>
      <c r="H546" s="8">
        <v>302070</v>
      </c>
      <c r="I546" s="13">
        <v>284820.65909769363</v>
      </c>
      <c r="J546" s="8">
        <v>321847</v>
      </c>
    </row>
    <row r="547" spans="1:10" ht="17.100000000000001" customHeight="1">
      <c r="A547" s="19" t="s">
        <v>5</v>
      </c>
      <c r="B547" s="19" t="s">
        <v>21</v>
      </c>
      <c r="C547" s="19">
        <v>4</v>
      </c>
      <c r="D547" s="19" t="s">
        <v>83</v>
      </c>
      <c r="E547" s="19" t="s">
        <v>86</v>
      </c>
      <c r="F547" s="19" t="s">
        <v>185</v>
      </c>
      <c r="G547" s="2" t="s">
        <v>487</v>
      </c>
      <c r="H547" s="13">
        <v>37500</v>
      </c>
      <c r="I547" s="13">
        <v>34831.699999999997</v>
      </c>
      <c r="J547" s="13">
        <v>37500</v>
      </c>
    </row>
    <row r="548" spans="1:10" ht="17.100000000000001" customHeight="1">
      <c r="A548" s="19" t="s">
        <v>5</v>
      </c>
      <c r="B548" s="19" t="s">
        <v>21</v>
      </c>
      <c r="C548" s="19">
        <v>4</v>
      </c>
      <c r="D548" s="19" t="s">
        <v>83</v>
      </c>
      <c r="E548" s="19" t="s">
        <v>86</v>
      </c>
      <c r="F548" s="19" t="s">
        <v>216</v>
      </c>
      <c r="G548" s="2" t="s">
        <v>488</v>
      </c>
      <c r="H548" s="8">
        <v>3821091</v>
      </c>
      <c r="I548" s="13">
        <v>3781607.98</v>
      </c>
      <c r="J548" s="8">
        <v>4374562</v>
      </c>
    </row>
    <row r="549" spans="1:10" ht="17.100000000000001" customHeight="1">
      <c r="A549" s="19" t="s">
        <v>5</v>
      </c>
      <c r="B549" s="19" t="s">
        <v>21</v>
      </c>
      <c r="C549" s="19">
        <v>4</v>
      </c>
      <c r="D549" s="19" t="s">
        <v>83</v>
      </c>
      <c r="E549" s="19" t="s">
        <v>86</v>
      </c>
      <c r="F549" s="19" t="s">
        <v>238</v>
      </c>
      <c r="G549" s="2" t="s">
        <v>489</v>
      </c>
      <c r="H549" s="13">
        <v>155482</v>
      </c>
      <c r="I549" s="13">
        <v>155482</v>
      </c>
      <c r="J549" s="13">
        <v>169932</v>
      </c>
    </row>
    <row r="550" spans="1:10" ht="17.100000000000001" customHeight="1">
      <c r="A550" s="19" t="s">
        <v>5</v>
      </c>
      <c r="B550" s="19" t="s">
        <v>21</v>
      </c>
      <c r="C550" s="19">
        <v>4</v>
      </c>
      <c r="D550" s="19" t="s">
        <v>83</v>
      </c>
      <c r="E550" s="19" t="s">
        <v>86</v>
      </c>
      <c r="F550" s="19" t="s">
        <v>239</v>
      </c>
      <c r="G550" s="2" t="s">
        <v>490</v>
      </c>
      <c r="H550" s="13">
        <v>15000</v>
      </c>
      <c r="I550" s="13">
        <v>17371.7</v>
      </c>
      <c r="J550" s="13">
        <v>17500</v>
      </c>
    </row>
    <row r="551" spans="1:10" ht="17.100000000000001" customHeight="1">
      <c r="A551" s="19" t="s">
        <v>5</v>
      </c>
      <c r="B551" s="19" t="s">
        <v>21</v>
      </c>
      <c r="C551" s="19">
        <v>4</v>
      </c>
      <c r="D551" s="19" t="s">
        <v>83</v>
      </c>
      <c r="E551" s="19" t="s">
        <v>86</v>
      </c>
      <c r="F551" s="19" t="s">
        <v>240</v>
      </c>
      <c r="G551" s="2" t="s">
        <v>491</v>
      </c>
      <c r="H551" s="13">
        <v>60000</v>
      </c>
      <c r="I551" s="13">
        <v>65000</v>
      </c>
      <c r="J551" s="13">
        <v>102500</v>
      </c>
    </row>
    <row r="552" spans="1:10" ht="17.100000000000001" customHeight="1">
      <c r="A552" s="19" t="s">
        <v>5</v>
      </c>
      <c r="B552" s="19" t="s">
        <v>21</v>
      </c>
      <c r="C552" s="19">
        <v>4</v>
      </c>
      <c r="D552" s="19" t="s">
        <v>83</v>
      </c>
      <c r="E552" s="19" t="s">
        <v>158</v>
      </c>
      <c r="F552" s="19" t="s">
        <v>241</v>
      </c>
      <c r="G552" s="2" t="s">
        <v>492</v>
      </c>
      <c r="H552" s="13">
        <v>52500</v>
      </c>
      <c r="I552" s="13">
        <v>37512.80880979303</v>
      </c>
      <c r="J552" s="13">
        <v>39388</v>
      </c>
    </row>
    <row r="553" spans="1:10" ht="17.100000000000001" customHeight="1">
      <c r="A553" s="19" t="s">
        <v>5</v>
      </c>
      <c r="B553" s="19" t="s">
        <v>21</v>
      </c>
      <c r="C553" s="19">
        <v>4</v>
      </c>
      <c r="D553" s="19" t="s">
        <v>83</v>
      </c>
      <c r="E553" s="19" t="s">
        <v>158</v>
      </c>
      <c r="F553" s="19" t="s">
        <v>171</v>
      </c>
      <c r="G553" s="2" t="s">
        <v>493</v>
      </c>
      <c r="H553" s="13">
        <v>7500</v>
      </c>
      <c r="I553" s="13">
        <v>8503.2199999999993</v>
      </c>
      <c r="J553" s="13">
        <v>8750</v>
      </c>
    </row>
    <row r="554" spans="1:10" ht="17.100000000000001" customHeight="1">
      <c r="A554" s="19" t="s">
        <v>5</v>
      </c>
      <c r="B554" s="19" t="s">
        <v>21</v>
      </c>
      <c r="C554" s="19">
        <v>4</v>
      </c>
      <c r="D554" s="19" t="s">
        <v>83</v>
      </c>
      <c r="E554" s="19" t="s">
        <v>90</v>
      </c>
      <c r="F554" s="19" t="s">
        <v>242</v>
      </c>
      <c r="G554" s="2" t="s">
        <v>494</v>
      </c>
      <c r="H554" s="13">
        <v>40250</v>
      </c>
      <c r="I554" s="13">
        <v>38465.9</v>
      </c>
      <c r="J554" s="13">
        <v>40250</v>
      </c>
    </row>
    <row r="555" spans="1:10" ht="17.100000000000001" customHeight="1">
      <c r="A555" s="19" t="s">
        <v>5</v>
      </c>
      <c r="B555" s="19" t="s">
        <v>21</v>
      </c>
      <c r="C555" s="19">
        <v>4</v>
      </c>
      <c r="D555" s="19" t="s">
        <v>83</v>
      </c>
      <c r="E555" s="19" t="s">
        <v>90</v>
      </c>
      <c r="F555" s="19" t="s">
        <v>243</v>
      </c>
      <c r="G555" s="2" t="s">
        <v>495</v>
      </c>
      <c r="H555" s="13">
        <v>1654</v>
      </c>
      <c r="I555" s="13">
        <v>1654</v>
      </c>
      <c r="J555" s="13">
        <v>1750</v>
      </c>
    </row>
    <row r="556" spans="1:10" ht="17.100000000000001" customHeight="1">
      <c r="A556" s="19" t="s">
        <v>5</v>
      </c>
      <c r="B556" s="19" t="s">
        <v>21</v>
      </c>
      <c r="C556" s="19">
        <v>4</v>
      </c>
      <c r="D556" s="19" t="s">
        <v>83</v>
      </c>
      <c r="E556" s="19" t="s">
        <v>94</v>
      </c>
      <c r="F556" s="19" t="s">
        <v>218</v>
      </c>
      <c r="G556" s="2" t="s">
        <v>496</v>
      </c>
      <c r="H556" s="13">
        <v>0</v>
      </c>
      <c r="I556" s="13">
        <v>0</v>
      </c>
      <c r="J556" s="13">
        <v>0</v>
      </c>
    </row>
    <row r="557" spans="1:10" ht="17.100000000000001" customHeight="1">
      <c r="A557" s="19" t="s">
        <v>6</v>
      </c>
      <c r="B557" s="19" t="s">
        <v>21</v>
      </c>
      <c r="C557" s="19">
        <v>4</v>
      </c>
      <c r="D557" s="19" t="s">
        <v>83</v>
      </c>
      <c r="E557" s="19" t="s">
        <v>94</v>
      </c>
      <c r="F557" s="19" t="s">
        <v>218</v>
      </c>
      <c r="G557" s="2" t="s">
        <v>496</v>
      </c>
      <c r="H557" s="13">
        <v>77500</v>
      </c>
      <c r="I557" s="13">
        <v>75831.710000000006</v>
      </c>
      <c r="J557" s="13">
        <v>77500</v>
      </c>
    </row>
    <row r="558" spans="1:10" ht="17.100000000000001" customHeight="1">
      <c r="A558" s="22" t="s">
        <v>5</v>
      </c>
      <c r="B558" s="22" t="s">
        <v>21</v>
      </c>
      <c r="C558" s="22">
        <v>4</v>
      </c>
      <c r="D558" s="22" t="s">
        <v>83</v>
      </c>
      <c r="E558" s="22" t="s">
        <v>159</v>
      </c>
      <c r="F558" s="22" t="s">
        <v>186</v>
      </c>
      <c r="G558" s="8" t="s">
        <v>497</v>
      </c>
      <c r="H558" s="8">
        <v>3000</v>
      </c>
      <c r="I558" s="8">
        <v>2500</v>
      </c>
      <c r="J558" s="8">
        <v>2500</v>
      </c>
    </row>
    <row r="559" spans="1:10" ht="17.100000000000001" customHeight="1">
      <c r="A559" s="21" t="s">
        <v>6</v>
      </c>
      <c r="B559" s="21" t="s">
        <v>13</v>
      </c>
      <c r="C559" s="21">
        <v>4</v>
      </c>
      <c r="D559" s="21" t="s">
        <v>83</v>
      </c>
      <c r="E559" s="21" t="s">
        <v>85</v>
      </c>
      <c r="F559" s="21" t="s">
        <v>13</v>
      </c>
      <c r="G559" s="9" t="s">
        <v>498</v>
      </c>
      <c r="H559" s="10">
        <f>SUM(H560:H578)</f>
        <v>3082592</v>
      </c>
      <c r="I559" s="10">
        <f>SUM(I560:I578)</f>
        <v>2135030.1999999997</v>
      </c>
      <c r="J559" s="10">
        <f>SUM(J560:J578)</f>
        <v>1777639</v>
      </c>
    </row>
    <row r="560" spans="1:10" ht="17.100000000000001" customHeight="1">
      <c r="A560" s="21" t="s">
        <v>6</v>
      </c>
      <c r="B560" s="21" t="s">
        <v>21</v>
      </c>
      <c r="C560" s="21">
        <v>4</v>
      </c>
      <c r="D560" s="21" t="s">
        <v>83</v>
      </c>
      <c r="E560" s="21" t="s">
        <v>90</v>
      </c>
      <c r="F560" s="21" t="s">
        <v>191</v>
      </c>
      <c r="G560" s="6" t="s">
        <v>268</v>
      </c>
      <c r="H560" s="10">
        <v>5000</v>
      </c>
      <c r="I560" s="15">
        <v>7085.53</v>
      </c>
      <c r="J560" s="10">
        <v>7500</v>
      </c>
    </row>
    <row r="561" spans="1:10" ht="17.100000000000001" customHeight="1">
      <c r="A561" s="19" t="s">
        <v>6</v>
      </c>
      <c r="B561" s="19" t="s">
        <v>21</v>
      </c>
      <c r="C561" s="19">
        <v>4</v>
      </c>
      <c r="D561" s="19" t="s">
        <v>83</v>
      </c>
      <c r="E561" s="19" t="s">
        <v>94</v>
      </c>
      <c r="F561" s="19" t="s">
        <v>179</v>
      </c>
      <c r="G561" s="2" t="s">
        <v>499</v>
      </c>
      <c r="H561" s="8">
        <v>37500</v>
      </c>
      <c r="I561" s="13">
        <v>31293</v>
      </c>
      <c r="J561" s="8">
        <v>37500</v>
      </c>
    </row>
    <row r="562" spans="1:10" ht="17.100000000000001" customHeight="1">
      <c r="A562" s="19" t="s">
        <v>6</v>
      </c>
      <c r="B562" s="19" t="s">
        <v>21</v>
      </c>
      <c r="C562" s="19">
        <v>4</v>
      </c>
      <c r="D562" s="19" t="s">
        <v>83</v>
      </c>
      <c r="E562" s="19" t="s">
        <v>160</v>
      </c>
      <c r="F562" s="19" t="s">
        <v>244</v>
      </c>
      <c r="G562" s="2" t="s">
        <v>500</v>
      </c>
      <c r="H562" s="8">
        <v>0</v>
      </c>
      <c r="I562" s="13">
        <v>553500.66</v>
      </c>
      <c r="J562" s="8">
        <v>0</v>
      </c>
    </row>
    <row r="563" spans="1:10" ht="17.100000000000001" customHeight="1">
      <c r="A563" s="19" t="s">
        <v>6</v>
      </c>
      <c r="B563" s="19" t="s">
        <v>21</v>
      </c>
      <c r="C563" s="19">
        <v>4</v>
      </c>
      <c r="D563" s="19" t="s">
        <v>83</v>
      </c>
      <c r="E563" s="19" t="s">
        <v>161</v>
      </c>
      <c r="F563" s="19" t="s">
        <v>232</v>
      </c>
      <c r="G563" s="2" t="s">
        <v>501</v>
      </c>
      <c r="H563" s="8">
        <v>45000</v>
      </c>
      <c r="I563" s="13">
        <v>44354</v>
      </c>
      <c r="J563" s="8">
        <v>46261</v>
      </c>
    </row>
    <row r="564" spans="1:10" ht="17.100000000000001" customHeight="1">
      <c r="A564" s="19" t="s">
        <v>6</v>
      </c>
      <c r="B564" s="19" t="s">
        <v>21</v>
      </c>
      <c r="C564" s="19">
        <v>4</v>
      </c>
      <c r="D564" s="19" t="s">
        <v>83</v>
      </c>
      <c r="E564" s="19" t="s">
        <v>161</v>
      </c>
      <c r="F564" s="19" t="s">
        <v>245</v>
      </c>
      <c r="G564" s="2" t="s">
        <v>268</v>
      </c>
      <c r="H564" s="8">
        <v>2500</v>
      </c>
      <c r="I564" s="13">
        <v>0</v>
      </c>
      <c r="J564" s="8">
        <v>0</v>
      </c>
    </row>
    <row r="565" spans="1:10" ht="17.100000000000001" customHeight="1">
      <c r="A565" s="19" t="s">
        <v>6</v>
      </c>
      <c r="B565" s="19" t="s">
        <v>21</v>
      </c>
      <c r="C565" s="19">
        <v>4</v>
      </c>
      <c r="D565" s="19" t="s">
        <v>83</v>
      </c>
      <c r="E565" s="19" t="s">
        <v>161</v>
      </c>
      <c r="F565" s="19" t="s">
        <v>171</v>
      </c>
      <c r="G565" s="2" t="s">
        <v>269</v>
      </c>
      <c r="H565" s="8">
        <v>0</v>
      </c>
      <c r="I565" s="13">
        <v>0</v>
      </c>
      <c r="J565" s="8">
        <v>0</v>
      </c>
    </row>
    <row r="566" spans="1:10" ht="17.100000000000001" customHeight="1">
      <c r="A566" s="19" t="s">
        <v>6</v>
      </c>
      <c r="B566" s="19">
        <v>104</v>
      </c>
      <c r="C566" s="19">
        <v>4</v>
      </c>
      <c r="D566" s="19" t="s">
        <v>83</v>
      </c>
      <c r="E566" s="19" t="s">
        <v>161</v>
      </c>
      <c r="F566" s="19" t="s">
        <v>182</v>
      </c>
      <c r="G566" s="1" t="s">
        <v>515</v>
      </c>
      <c r="H566" s="8">
        <v>333000</v>
      </c>
      <c r="I566" s="13">
        <v>378717.13</v>
      </c>
      <c r="J566" s="8">
        <f>40000+7500+5000+3500</f>
        <v>56000</v>
      </c>
    </row>
    <row r="567" spans="1:10" ht="17.100000000000001" customHeight="1">
      <c r="A567" s="19" t="s">
        <v>6</v>
      </c>
      <c r="B567" s="19">
        <v>108</v>
      </c>
      <c r="C567" s="19">
        <v>4</v>
      </c>
      <c r="D567" s="19" t="s">
        <v>83</v>
      </c>
      <c r="E567" s="19" t="s">
        <v>161</v>
      </c>
      <c r="F567" s="19" t="s">
        <v>182</v>
      </c>
      <c r="G567" s="1" t="s">
        <v>515</v>
      </c>
      <c r="H567" s="8">
        <v>86000</v>
      </c>
      <c r="I567" s="13">
        <v>103863.46</v>
      </c>
      <c r="J567" s="8">
        <f>30000+5000+12000+5000+5000+3500+2500</f>
        <v>63000</v>
      </c>
    </row>
    <row r="568" spans="1:10" ht="17.100000000000001" customHeight="1">
      <c r="A568" s="19" t="s">
        <v>6</v>
      </c>
      <c r="B568" s="19">
        <v>110</v>
      </c>
      <c r="C568" s="19">
        <v>4</v>
      </c>
      <c r="D568" s="19" t="s">
        <v>83</v>
      </c>
      <c r="E568" s="19" t="s">
        <v>161</v>
      </c>
      <c r="F568" s="19" t="s">
        <v>182</v>
      </c>
      <c r="G568" s="1" t="s">
        <v>515</v>
      </c>
      <c r="H568" s="8">
        <v>104500</v>
      </c>
      <c r="I568" s="13">
        <v>84702.44</v>
      </c>
      <c r="J568" s="8">
        <f>8000+6000</f>
        <v>14000</v>
      </c>
    </row>
    <row r="569" spans="1:10" ht="17.100000000000001" customHeight="1">
      <c r="A569" s="19" t="s">
        <v>6</v>
      </c>
      <c r="B569" s="19">
        <v>114</v>
      </c>
      <c r="C569" s="19">
        <v>4</v>
      </c>
      <c r="D569" s="19" t="s">
        <v>83</v>
      </c>
      <c r="E569" s="19" t="s">
        <v>161</v>
      </c>
      <c r="F569" s="19" t="s">
        <v>182</v>
      </c>
      <c r="G569" s="1" t="s">
        <v>515</v>
      </c>
      <c r="H569" s="8">
        <v>23000</v>
      </c>
      <c r="I569" s="13">
        <v>11016.16</v>
      </c>
      <c r="J569" s="8">
        <f>4000+18000</f>
        <v>22000</v>
      </c>
    </row>
    <row r="570" spans="1:10" ht="17.100000000000001" customHeight="1">
      <c r="A570" s="19" t="s">
        <v>6</v>
      </c>
      <c r="B570" s="19">
        <v>212</v>
      </c>
      <c r="C570" s="19">
        <v>4</v>
      </c>
      <c r="D570" s="19" t="s">
        <v>83</v>
      </c>
      <c r="E570" s="19" t="s">
        <v>161</v>
      </c>
      <c r="F570" s="19" t="s">
        <v>182</v>
      </c>
      <c r="G570" s="1" t="s">
        <v>515</v>
      </c>
      <c r="H570" s="8">
        <v>573000</v>
      </c>
      <c r="I570" s="13">
        <v>581165.28</v>
      </c>
      <c r="J570" s="8">
        <f>100000+125000+10000+7500+10000+10000+20000</f>
        <v>282500</v>
      </c>
    </row>
    <row r="571" spans="1:10" ht="17.100000000000001" customHeight="1">
      <c r="A571" s="19" t="s">
        <v>6</v>
      </c>
      <c r="B571" s="19">
        <v>312</v>
      </c>
      <c r="C571" s="19">
        <v>4</v>
      </c>
      <c r="D571" s="19" t="s">
        <v>83</v>
      </c>
      <c r="E571" s="19" t="s">
        <v>161</v>
      </c>
      <c r="F571" s="19" t="s">
        <v>182</v>
      </c>
      <c r="G571" s="1" t="s">
        <v>515</v>
      </c>
      <c r="H571" s="8">
        <v>55000</v>
      </c>
      <c r="I571" s="13">
        <v>23468</v>
      </c>
      <c r="J571" s="8">
        <f>20000+90000+7500+22000+7500+5000+5000</f>
        <v>157000</v>
      </c>
    </row>
    <row r="572" spans="1:10" ht="17.100000000000001" customHeight="1">
      <c r="A572" s="19" t="s">
        <v>6</v>
      </c>
      <c r="B572" s="19">
        <v>500</v>
      </c>
      <c r="C572" s="19">
        <v>4</v>
      </c>
      <c r="D572" s="19" t="s">
        <v>83</v>
      </c>
      <c r="E572" s="19" t="s">
        <v>161</v>
      </c>
      <c r="F572" s="19" t="s">
        <v>182</v>
      </c>
      <c r="G572" s="1" t="s">
        <v>515</v>
      </c>
      <c r="H572" s="8">
        <v>30000</v>
      </c>
      <c r="I572" s="13">
        <v>3956.18</v>
      </c>
      <c r="J572" s="8">
        <f>9000+4000</f>
        <v>13000</v>
      </c>
    </row>
    <row r="573" spans="1:10" ht="17.100000000000001" customHeight="1">
      <c r="A573" s="19" t="s">
        <v>6</v>
      </c>
      <c r="B573" s="19">
        <v>555</v>
      </c>
      <c r="C573" s="19">
        <v>4</v>
      </c>
      <c r="D573" s="19" t="s">
        <v>83</v>
      </c>
      <c r="E573" s="19" t="s">
        <v>161</v>
      </c>
      <c r="F573" s="19" t="s">
        <v>182</v>
      </c>
      <c r="G573" s="1" t="s">
        <v>515</v>
      </c>
      <c r="H573" s="8">
        <v>67000</v>
      </c>
      <c r="I573" s="13">
        <v>14935.29</v>
      </c>
      <c r="J573" s="8">
        <f>40000+24000</f>
        <v>64000</v>
      </c>
    </row>
    <row r="574" spans="1:10" ht="17.100000000000001" customHeight="1">
      <c r="A574" s="19" t="s">
        <v>6</v>
      </c>
      <c r="B574" s="19">
        <v>704</v>
      </c>
      <c r="C574" s="19">
        <v>4</v>
      </c>
      <c r="D574" s="19" t="s">
        <v>83</v>
      </c>
      <c r="E574" s="19" t="s">
        <v>161</v>
      </c>
      <c r="F574" s="19" t="s">
        <v>182</v>
      </c>
      <c r="G574" s="1" t="s">
        <v>515</v>
      </c>
      <c r="H574" s="8">
        <v>54000</v>
      </c>
      <c r="I574" s="13">
        <v>60202.58</v>
      </c>
      <c r="J574" s="8">
        <f>35000+5000+15000+15000+5000+18000+8000</f>
        <v>101000</v>
      </c>
    </row>
    <row r="575" spans="1:10" ht="17.100000000000001" customHeight="1">
      <c r="A575" s="19" t="s">
        <v>6</v>
      </c>
      <c r="B575" s="19">
        <v>708</v>
      </c>
      <c r="C575" s="19">
        <v>4</v>
      </c>
      <c r="D575" s="19" t="s">
        <v>83</v>
      </c>
      <c r="E575" s="19" t="s">
        <v>161</v>
      </c>
      <c r="F575" s="19" t="s">
        <v>182</v>
      </c>
      <c r="G575" s="1" t="s">
        <v>515</v>
      </c>
      <c r="H575" s="8">
        <v>41000</v>
      </c>
      <c r="I575" s="13">
        <v>20034.93</v>
      </c>
      <c r="J575" s="8">
        <f>40000</f>
        <v>40000</v>
      </c>
    </row>
    <row r="576" spans="1:10" ht="17.100000000000001" customHeight="1">
      <c r="A576" s="19" t="s">
        <v>6</v>
      </c>
      <c r="B576" s="19">
        <v>820</v>
      </c>
      <c r="C576" s="19">
        <v>4</v>
      </c>
      <c r="D576" s="19" t="s">
        <v>83</v>
      </c>
      <c r="E576" s="19" t="s">
        <v>161</v>
      </c>
      <c r="F576" s="19" t="s">
        <v>182</v>
      </c>
      <c r="G576" s="1" t="s">
        <v>515</v>
      </c>
      <c r="H576" s="8">
        <v>6500</v>
      </c>
      <c r="I576" s="13">
        <v>2310</v>
      </c>
      <c r="J576" s="8">
        <f>5000+6000</f>
        <v>11000</v>
      </c>
    </row>
    <row r="577" spans="1:10" ht="17.100000000000001" customHeight="1">
      <c r="A577" s="19" t="s">
        <v>6</v>
      </c>
      <c r="B577" s="19">
        <v>999</v>
      </c>
      <c r="C577" s="19">
        <v>4</v>
      </c>
      <c r="D577" s="19" t="s">
        <v>83</v>
      </c>
      <c r="E577" s="19" t="s">
        <v>161</v>
      </c>
      <c r="F577" s="19" t="s">
        <v>182</v>
      </c>
      <c r="G577" s="1" t="s">
        <v>515</v>
      </c>
      <c r="H577" s="8">
        <v>1584592</v>
      </c>
      <c r="I577" s="13">
        <v>206691.12</v>
      </c>
      <c r="J577" s="8">
        <f>65000+35000+62000+70000+98000</f>
        <v>330000</v>
      </c>
    </row>
    <row r="578" spans="1:10" ht="17.100000000000001" customHeight="1">
      <c r="A578" s="22" t="s">
        <v>6</v>
      </c>
      <c r="B578" s="22" t="s">
        <v>21</v>
      </c>
      <c r="C578" s="22">
        <v>4</v>
      </c>
      <c r="D578" s="22" t="s">
        <v>83</v>
      </c>
      <c r="E578" s="22" t="s">
        <v>162</v>
      </c>
      <c r="F578" s="22" t="s">
        <v>182</v>
      </c>
      <c r="G578" s="8" t="s">
        <v>502</v>
      </c>
      <c r="H578" s="8">
        <v>35000</v>
      </c>
      <c r="I578" s="8">
        <v>7734.44</v>
      </c>
      <c r="J578" s="8">
        <v>532878</v>
      </c>
    </row>
    <row r="579" spans="1:10" ht="17.100000000000001" customHeight="1">
      <c r="A579" s="21" t="s">
        <v>510</v>
      </c>
      <c r="B579" s="21" t="s">
        <v>13</v>
      </c>
      <c r="C579" s="21">
        <v>4</v>
      </c>
      <c r="D579" s="21" t="s">
        <v>83</v>
      </c>
      <c r="E579" s="21" t="s">
        <v>85</v>
      </c>
      <c r="F579" s="21" t="s">
        <v>13</v>
      </c>
      <c r="G579" s="9" t="s">
        <v>511</v>
      </c>
      <c r="H579" s="10">
        <f>SUM(H580:H583)</f>
        <v>1623000</v>
      </c>
      <c r="I579" s="10">
        <f>SUM(I580:I583)</f>
        <v>1823000</v>
      </c>
      <c r="J579" s="10">
        <f>SUM(J580:J583)</f>
        <v>1823000</v>
      </c>
    </row>
    <row r="580" spans="1:10" ht="17.100000000000001" customHeight="1">
      <c r="A580" s="21" t="s">
        <v>510</v>
      </c>
      <c r="B580" s="21" t="s">
        <v>23</v>
      </c>
      <c r="C580" s="21">
        <v>4</v>
      </c>
      <c r="D580" s="21" t="s">
        <v>83</v>
      </c>
      <c r="E580" s="21" t="s">
        <v>86</v>
      </c>
      <c r="F580" s="21">
        <v>300</v>
      </c>
      <c r="G580" s="6" t="s">
        <v>268</v>
      </c>
      <c r="H580" s="10">
        <v>47500</v>
      </c>
      <c r="I580" s="15">
        <v>247500</v>
      </c>
      <c r="J580" s="10">
        <v>247500</v>
      </c>
    </row>
    <row r="581" spans="1:10" ht="17.100000000000001" customHeight="1">
      <c r="A581" s="19" t="s">
        <v>510</v>
      </c>
      <c r="B581" s="19" t="s">
        <v>23</v>
      </c>
      <c r="C581" s="19">
        <v>4</v>
      </c>
      <c r="D581" s="19" t="s">
        <v>83</v>
      </c>
      <c r="E581" s="19" t="s">
        <v>86</v>
      </c>
      <c r="F581" s="19">
        <v>400</v>
      </c>
      <c r="G581" s="1" t="s">
        <v>512</v>
      </c>
      <c r="H581" s="8">
        <v>17500</v>
      </c>
      <c r="I581" s="13">
        <v>17500</v>
      </c>
      <c r="J581" s="8">
        <v>17500</v>
      </c>
    </row>
    <row r="582" spans="1:10" ht="17.100000000000001" customHeight="1">
      <c r="A582" s="19" t="s">
        <v>510</v>
      </c>
      <c r="B582" s="19" t="s">
        <v>23</v>
      </c>
      <c r="C582" s="19">
        <v>4</v>
      </c>
      <c r="D582" s="19" t="s">
        <v>83</v>
      </c>
      <c r="E582" s="19" t="s">
        <v>86</v>
      </c>
      <c r="F582" s="19">
        <v>500</v>
      </c>
      <c r="G582" s="1" t="s">
        <v>513</v>
      </c>
      <c r="H582" s="8">
        <v>152500</v>
      </c>
      <c r="I582" s="13">
        <v>0</v>
      </c>
      <c r="J582" s="8">
        <v>0</v>
      </c>
    </row>
    <row r="583" spans="1:10" ht="17.100000000000001" customHeight="1">
      <c r="A583" s="19" t="s">
        <v>510</v>
      </c>
      <c r="B583" s="19" t="s">
        <v>23</v>
      </c>
      <c r="C583" s="19">
        <v>4</v>
      </c>
      <c r="D583" s="19" t="s">
        <v>83</v>
      </c>
      <c r="E583" s="19" t="s">
        <v>86</v>
      </c>
      <c r="F583" s="19">
        <v>600</v>
      </c>
      <c r="G583" s="1" t="s">
        <v>269</v>
      </c>
      <c r="H583" s="8">
        <v>1405500</v>
      </c>
      <c r="I583" s="13">
        <v>1558000</v>
      </c>
      <c r="J583" s="8">
        <v>1558000</v>
      </c>
    </row>
    <row r="584" spans="1:10" ht="17.100000000000001" customHeight="1">
      <c r="A584" s="25">
        <v>70</v>
      </c>
      <c r="B584" s="25" t="s">
        <v>13</v>
      </c>
      <c r="C584" s="25">
        <v>4</v>
      </c>
      <c r="D584" s="25" t="s">
        <v>83</v>
      </c>
      <c r="E584" s="25" t="s">
        <v>85</v>
      </c>
      <c r="F584" s="25" t="s">
        <v>13</v>
      </c>
      <c r="G584" s="26" t="s">
        <v>514</v>
      </c>
      <c r="H584" s="27">
        <f>+H585</f>
        <v>62500</v>
      </c>
      <c r="I584" s="27">
        <f>+I585</f>
        <v>62500</v>
      </c>
      <c r="J584" s="27">
        <f>+J585</f>
        <v>62500</v>
      </c>
    </row>
    <row r="585" spans="1:10" ht="17.100000000000001" customHeight="1">
      <c r="A585" s="19">
        <v>70</v>
      </c>
      <c r="B585" s="19" t="s">
        <v>23</v>
      </c>
      <c r="C585" s="19">
        <v>4</v>
      </c>
      <c r="D585" s="19" t="s">
        <v>83</v>
      </c>
      <c r="E585" s="19" t="s">
        <v>86</v>
      </c>
      <c r="F585" s="19">
        <v>800</v>
      </c>
      <c r="G585" s="1" t="s">
        <v>277</v>
      </c>
      <c r="H585" s="8">
        <v>62500</v>
      </c>
      <c r="I585" s="13">
        <v>62500</v>
      </c>
      <c r="J585" s="8">
        <v>62500</v>
      </c>
    </row>
    <row r="586" spans="1:10" ht="17.100000000000001" customHeight="1">
      <c r="A586" s="23" t="s">
        <v>10</v>
      </c>
      <c r="B586" s="23"/>
      <c r="C586" s="23"/>
      <c r="D586" s="23"/>
      <c r="E586" s="23"/>
      <c r="F586" s="23"/>
      <c r="G586" s="10"/>
      <c r="H586" s="15">
        <f>SUM(H469:H543)</f>
        <v>53059689</v>
      </c>
      <c r="I586" s="15">
        <f>SUM(I469:I543)</f>
        <v>54085338.647009291</v>
      </c>
      <c r="J586" s="15">
        <f>SUM(J469:J543)</f>
        <v>56576893</v>
      </c>
    </row>
    <row r="587" spans="1:10" ht="17.100000000000001" customHeight="1">
      <c r="A587" s="22" t="s">
        <v>11</v>
      </c>
      <c r="B587" s="22"/>
      <c r="C587" s="22"/>
      <c r="D587" s="22"/>
      <c r="E587" s="22"/>
      <c r="F587" s="22"/>
      <c r="G587" s="8"/>
      <c r="H587" s="8">
        <f>H7+H59+H66+H90+H98+H101+H104+H112+H129+H178+H182+H192+H194+H206+H212+H232+H238+H244+H251+H258+H263+H272+H278+H281+H286+H288+H291+H293+H296+H303+H396+H412+H421+H429+H436+H441+H450+H544+H559+H579+H584</f>
        <v>53059689</v>
      </c>
      <c r="I587" s="8">
        <f>I7+I59+I66+I90+I98+I101+I104+I112+I129+I178+I182+I192+I194+I206+I212+I232+I238+I244+I251+I258+I263+I272+I278+I281+I286+I288+I291+I293+I296+I303+I396+I412+I421+I429+I436+I441+I450+I544+I559+I579+I584</f>
        <v>53061452.706489876</v>
      </c>
      <c r="J587" s="8">
        <f>J7+J59+J66+J90+J98+J101+J104+J112+J129+J178+J182+J192+J194+J206+J212+J232+J238+J244+J251+J258+J263+J272+J278+J281+J286+J288+J291+J293+J296+J303+J396+J412+J421+J429+J436+J441+J450+J544+J559+J579+J584</f>
        <v>56576893</v>
      </c>
    </row>
    <row r="588" spans="1:10" ht="17.100000000000001" customHeight="1">
      <c r="A588" s="24"/>
      <c r="B588" s="24"/>
      <c r="C588" s="24"/>
      <c r="D588" s="24"/>
      <c r="E588" s="24"/>
      <c r="F588" s="24"/>
      <c r="G588" s="7"/>
      <c r="H588" s="7"/>
      <c r="I588" s="7"/>
      <c r="J588" s="7"/>
    </row>
  </sheetData>
  <phoneticPr fontId="0" type="noConversion"/>
  <pageMargins left="0.9" right="0.33333333333333331" top="0.6" bottom="0.2" header="0" footer="0"/>
  <pageSetup scale="70" orientation="portrait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A</vt:lpstr>
      <vt:lpstr>DESCRIPTION</vt:lpstr>
      <vt:lpstr>FD</vt:lpstr>
      <vt:lpstr>FUNC</vt:lpstr>
      <vt:lpstr>INPUT</vt:lpstr>
      <vt:lpstr>LOC</vt:lpstr>
      <vt:lpstr>OBJ</vt:lpstr>
      <vt:lpstr>Print_Area</vt:lpstr>
      <vt:lpstr>PROG</vt:lpstr>
      <vt:lpstr>PROJECTED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KJ8975</dc:creator>
  <cp:lastModifiedBy>Tracy</cp:lastModifiedBy>
  <dcterms:created xsi:type="dcterms:W3CDTF">2013-06-11T20:33:49Z</dcterms:created>
  <dcterms:modified xsi:type="dcterms:W3CDTF">2013-06-13T19:03:50Z</dcterms:modified>
</cp:coreProperties>
</file>