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" sheetId="1" r:id="rId1"/>
  </sheets>
  <definedNames>
    <definedName name="DESCRIPTION">'A'!$G$7</definedName>
    <definedName name="Excel_BuiltIn_Print_Titles">NA()</definedName>
    <definedName name="FD">'A'!$A$7</definedName>
    <definedName name="FUNC">'A'!$E$7</definedName>
    <definedName name="FY_2010_BUDGET">'A'!$H$7</definedName>
    <definedName name="FY_2011_BUDGET">'A'!$H$7</definedName>
    <definedName name="FY_2012_BUDGET">'A'!$H$7</definedName>
    <definedName name="FY_2013_BUDGET">'A'!$H$7</definedName>
    <definedName name="FY_2014_BUDGET">'A'!$H$7</definedName>
    <definedName name="FY_2015_BUDGET">'A'!$J$7</definedName>
    <definedName name="INPUT">'A'!$A$6:$J$566</definedName>
    <definedName name="LOC">'A'!$B$7</definedName>
    <definedName name="OBJ">'A'!$F$7</definedName>
    <definedName name="_xlnm.Print_Area" localSheetId="0">'A'!$A$7:$J$646</definedName>
    <definedName name="PROG">'A'!$D$7</definedName>
    <definedName name="PROJECTED">'A'!$I$7</definedName>
    <definedName name="Y">'A'!$C$7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<sst xmlns="http://schemas.openxmlformats.org/spreadsheetml/2006/main" count="4394" uniqueCount="520">
  <si>
    <t>Wasatch County School District</t>
  </si>
  <si>
    <t>Program Report</t>
  </si>
  <si>
    <t>For 2014-15 School Year</t>
  </si>
  <si>
    <t>Account Number</t>
  </si>
  <si>
    <t>FY2014</t>
  </si>
  <si>
    <t>Increase</t>
  </si>
  <si>
    <t>Fd</t>
  </si>
  <si>
    <t>Loc</t>
  </si>
  <si>
    <t>Y</t>
  </si>
  <si>
    <t>Prog</t>
  </si>
  <si>
    <t>Func</t>
  </si>
  <si>
    <t>Obj</t>
  </si>
  <si>
    <t>Description</t>
  </si>
  <si>
    <t>Original Budget</t>
  </si>
  <si>
    <t>Amended</t>
  </si>
  <si>
    <t>FY 2015 Budget</t>
  </si>
  <si>
    <t>2014</t>
  </si>
  <si>
    <t>2014 to 15</t>
  </si>
  <si>
    <t>10</t>
  </si>
  <si>
    <t>000</t>
  </si>
  <si>
    <t>5</t>
  </si>
  <si>
    <t>0050</t>
  </si>
  <si>
    <t>0000</t>
  </si>
  <si>
    <t>General Instruction</t>
  </si>
  <si>
    <t>104</t>
  </si>
  <si>
    <t>1000</t>
  </si>
  <si>
    <t>132</t>
  </si>
  <si>
    <t>Teacher Salary</t>
  </si>
  <si>
    <t>108</t>
  </si>
  <si>
    <t>110</t>
  </si>
  <si>
    <t>114</t>
  </si>
  <si>
    <t>212</t>
  </si>
  <si>
    <t>133</t>
  </si>
  <si>
    <t>312</t>
  </si>
  <si>
    <t>704</t>
  </si>
  <si>
    <t>999</t>
  </si>
  <si>
    <t>136</t>
  </si>
  <si>
    <t>Substitute Teachers</t>
  </si>
  <si>
    <t>210</t>
  </si>
  <si>
    <t>State Retirement</t>
  </si>
  <si>
    <t>220</t>
  </si>
  <si>
    <t>Social Security</t>
  </si>
  <si>
    <t>240</t>
  </si>
  <si>
    <t>Group Insurance</t>
  </si>
  <si>
    <t>290</t>
  </si>
  <si>
    <t>Other Benefits</t>
  </si>
  <si>
    <t>230</t>
  </si>
  <si>
    <t>Early Retirement Pay</t>
  </si>
  <si>
    <t>300</t>
  </si>
  <si>
    <t>Contracted Sub Services</t>
  </si>
  <si>
    <t>313</t>
  </si>
  <si>
    <t>One-time Negotiated Stipend</t>
  </si>
  <si>
    <t>580</t>
  </si>
  <si>
    <t>Teacher Inservice</t>
  </si>
  <si>
    <t>610</t>
  </si>
  <si>
    <t>Student Supplies</t>
  </si>
  <si>
    <t>708</t>
  </si>
  <si>
    <t>641</t>
  </si>
  <si>
    <t>Library/Media Disbursments</t>
  </si>
  <si>
    <t>689</t>
  </si>
  <si>
    <t>Testing Materials</t>
  </si>
  <si>
    <t>899</t>
  </si>
  <si>
    <t>Other Inst. Needs</t>
  </si>
  <si>
    <t>2140</t>
  </si>
  <si>
    <t>320</t>
  </si>
  <si>
    <t>Security Officer</t>
  </si>
  <si>
    <t>2400</t>
  </si>
  <si>
    <t>121</t>
  </si>
  <si>
    <t>Principal Salary</t>
  </si>
  <si>
    <t>152</t>
  </si>
  <si>
    <t>School Secretaries</t>
  </si>
  <si>
    <t>Principal Inservice</t>
  </si>
  <si>
    <t>30</t>
  </si>
  <si>
    <t>640</t>
  </si>
  <si>
    <t>Textbook/Library Supplies</t>
  </si>
  <si>
    <t>730</t>
  </si>
  <si>
    <t>Classroom Equipment</t>
  </si>
  <si>
    <t>739</t>
  </si>
  <si>
    <t>Musical Equipment</t>
  </si>
  <si>
    <t>24</t>
  </si>
  <si>
    <t>0201</t>
  </si>
  <si>
    <t>Activities</t>
  </si>
  <si>
    <t>500</t>
  </si>
  <si>
    <t>Elementary PE Specialists</t>
  </si>
  <si>
    <t>Contracted Services</t>
  </si>
  <si>
    <t>Supplies</t>
  </si>
  <si>
    <t>720</t>
  </si>
  <si>
    <t>Facilities Construction</t>
  </si>
  <si>
    <t>0202</t>
  </si>
  <si>
    <t>Activity Stipends</t>
  </si>
  <si>
    <t>1205</t>
  </si>
  <si>
    <t>Special Education</t>
  </si>
  <si>
    <t>131</t>
  </si>
  <si>
    <t>112</t>
  </si>
  <si>
    <t>Speech Therapist Salary</t>
  </si>
  <si>
    <t>Secretary Salary</t>
  </si>
  <si>
    <t>161</t>
  </si>
  <si>
    <t>T.A. Salary</t>
  </si>
  <si>
    <t>Professional Development/Inservice</t>
  </si>
  <si>
    <t>890</t>
  </si>
  <si>
    <t>Other</t>
  </si>
  <si>
    <t>1215</t>
  </si>
  <si>
    <t>Special Ed Pre School</t>
  </si>
  <si>
    <t>3165</t>
  </si>
  <si>
    <t>Equipment</t>
  </si>
  <si>
    <t>1510</t>
  </si>
  <si>
    <t>Summer School</t>
  </si>
  <si>
    <t>412</t>
  </si>
  <si>
    <t>1560</t>
  </si>
  <si>
    <t>Legislative Pay Increase/Bonus</t>
  </si>
  <si>
    <t>Legislative Pay Increase</t>
  </si>
  <si>
    <t>1610</t>
  </si>
  <si>
    <t>Adult Education</t>
  </si>
  <si>
    <t>Auditor Services</t>
  </si>
  <si>
    <t>569</t>
  </si>
  <si>
    <t>Inservice</t>
  </si>
  <si>
    <t>Textbooks</t>
  </si>
  <si>
    <t>2700</t>
  </si>
  <si>
    <t>District Administration</t>
  </si>
  <si>
    <t>2300</t>
  </si>
  <si>
    <t>111</t>
  </si>
  <si>
    <t>Administration Salary</t>
  </si>
  <si>
    <t>113</t>
  </si>
  <si>
    <t>Administration Salaries - Directors</t>
  </si>
  <si>
    <t>Administration Salaries - Central</t>
  </si>
  <si>
    <t>Secretarial Salary</t>
  </si>
  <si>
    <t>Why down?</t>
  </si>
  <si>
    <t xml:space="preserve">    others up</t>
  </si>
  <si>
    <t>311</t>
  </si>
  <si>
    <t>Legal Services</t>
  </si>
  <si>
    <t>Public Relations</t>
  </si>
  <si>
    <t>530</t>
  </si>
  <si>
    <t>Postage</t>
  </si>
  <si>
    <t>581</t>
  </si>
  <si>
    <t>583</t>
  </si>
  <si>
    <t>National Conferences</t>
  </si>
  <si>
    <t>584</t>
  </si>
  <si>
    <t>State Conferences</t>
  </si>
  <si>
    <t>810</t>
  </si>
  <si>
    <t>USBA Dues</t>
  </si>
  <si>
    <t>Miscellaneous</t>
  </si>
  <si>
    <t>2540</t>
  </si>
  <si>
    <t>550</t>
  </si>
  <si>
    <t>Subscriptions</t>
  </si>
  <si>
    <t>2710</t>
  </si>
  <si>
    <t>Plant Operations</t>
  </si>
  <si>
    <t>2620</t>
  </si>
  <si>
    <t>182</t>
  </si>
  <si>
    <t>Sweeper Salary</t>
  </si>
  <si>
    <t>Custodial Salary</t>
  </si>
  <si>
    <t>184</t>
  </si>
  <si>
    <t>Sub Custodial Salary</t>
  </si>
  <si>
    <t xml:space="preserve">  Up, others dn?</t>
  </si>
  <si>
    <t>106</t>
  </si>
  <si>
    <t>421</t>
  </si>
  <si>
    <t>Water &amp; Sewer</t>
  </si>
  <si>
    <t>555</t>
  </si>
  <si>
    <t>Telephone</t>
  </si>
  <si>
    <t>Custodial Supplies</t>
  </si>
  <si>
    <t>625</t>
  </si>
  <si>
    <t>Natural Gas-Food Services Alloc.</t>
  </si>
  <si>
    <t>Natural Gas</t>
  </si>
  <si>
    <t>Energy Management</t>
  </si>
  <si>
    <t>626</t>
  </si>
  <si>
    <t>Electricity</t>
  </si>
  <si>
    <t>891</t>
  </si>
  <si>
    <t>Inservice, Training</t>
  </si>
  <si>
    <t>2690</t>
  </si>
  <si>
    <t>Maintenance Salary</t>
  </si>
  <si>
    <t>Maintenance Supplies</t>
  </si>
  <si>
    <t>31</t>
  </si>
  <si>
    <t>2760</t>
  </si>
  <si>
    <t>Debt Service</t>
  </si>
  <si>
    <t>5000</t>
  </si>
  <si>
    <t>830</t>
  </si>
  <si>
    <t>Interest on Bonds</t>
  </si>
  <si>
    <t>840</t>
  </si>
  <si>
    <t>Bond Retirement</t>
  </si>
  <si>
    <t>Other Debt Service</t>
  </si>
  <si>
    <t>3120</t>
  </si>
  <si>
    <t>Pool</t>
  </si>
  <si>
    <t>820</t>
  </si>
  <si>
    <t>3310</t>
  </si>
  <si>
    <t>197</t>
  </si>
  <si>
    <t>Life Guard Salary</t>
  </si>
  <si>
    <t>Travel/Training</t>
  </si>
  <si>
    <t>Pool Supplies</t>
  </si>
  <si>
    <t>620</t>
  </si>
  <si>
    <t>Maintenance Allocation</t>
  </si>
  <si>
    <t>Pool Equipment</t>
  </si>
  <si>
    <t>3130</t>
  </si>
  <si>
    <t>Community School</t>
  </si>
  <si>
    <t>Coordinator Salary</t>
  </si>
  <si>
    <t>3500</t>
  </si>
  <si>
    <t>Professional Development</t>
  </si>
  <si>
    <t>Professional Development Salary</t>
  </si>
  <si>
    <t>Digital Conversion Specialists</t>
  </si>
  <si>
    <t>Math Professional Developement</t>
  </si>
  <si>
    <t>570</t>
  </si>
  <si>
    <t>Literacy Professional Development</t>
  </si>
  <si>
    <t>571</t>
  </si>
  <si>
    <t>Arts Professional Development</t>
  </si>
  <si>
    <t>572</t>
  </si>
  <si>
    <t>Technology Professional Development</t>
  </si>
  <si>
    <t>573</t>
  </si>
  <si>
    <t>Induction</t>
  </si>
  <si>
    <t>Classified Prof. Development</t>
  </si>
  <si>
    <t>Math Science Partnership</t>
  </si>
  <si>
    <t>5023</t>
  </si>
  <si>
    <t>Comprehensive Guidance</t>
  </si>
  <si>
    <t>Certificated Salary</t>
  </si>
  <si>
    <t>Aide Salary</t>
  </si>
  <si>
    <t>UBI Professional Development</t>
  </si>
  <si>
    <t>740</t>
  </si>
  <si>
    <t>5040</t>
  </si>
  <si>
    <t>Transportation</t>
  </si>
  <si>
    <t>171</t>
  </si>
  <si>
    <t>Office Salary</t>
  </si>
  <si>
    <t>172</t>
  </si>
  <si>
    <t>Bus Driver Salary</t>
  </si>
  <si>
    <t>173</t>
  </si>
  <si>
    <t>Mechanic Salary</t>
  </si>
  <si>
    <t>174</t>
  </si>
  <si>
    <t>Activity Trip Salary</t>
  </si>
  <si>
    <t>Health Insurance</t>
  </si>
  <si>
    <t>515</t>
  </si>
  <si>
    <t>In Lieu of Transportation</t>
  </si>
  <si>
    <t>521</t>
  </si>
  <si>
    <t>Vehicle Insurance</t>
  </si>
  <si>
    <t>Utilities</t>
  </si>
  <si>
    <t>624</t>
  </si>
  <si>
    <t>Gasoline</t>
  </si>
  <si>
    <t>681</t>
  </si>
  <si>
    <t>Oil &amp; Lube</t>
  </si>
  <si>
    <t>682</t>
  </si>
  <si>
    <t>Tires</t>
  </si>
  <si>
    <t>683</t>
  </si>
  <si>
    <t>Repair Parts</t>
  </si>
  <si>
    <t>684</t>
  </si>
  <si>
    <t>Garage Equipment</t>
  </si>
  <si>
    <t>Training Expense</t>
  </si>
  <si>
    <t>732</t>
  </si>
  <si>
    <t>Bus Replacement</t>
  </si>
  <si>
    <t>5047</t>
  </si>
  <si>
    <t>Gifted and Talented</t>
  </si>
  <si>
    <t>New tchrs?</t>
  </si>
  <si>
    <t>5049</t>
  </si>
  <si>
    <t>USTAR Grant</t>
  </si>
  <si>
    <t>5052</t>
  </si>
  <si>
    <t>Special Need Programs</t>
  </si>
  <si>
    <t>ELL Aides</t>
  </si>
  <si>
    <t>5053</t>
  </si>
  <si>
    <t>On-line School</t>
  </si>
  <si>
    <t>Salaries</t>
  </si>
  <si>
    <t>Purchased Services</t>
  </si>
  <si>
    <t>5070</t>
  </si>
  <si>
    <t>Drivers Education</t>
  </si>
  <si>
    <t>241</t>
  </si>
  <si>
    <t>Vehicle Purchase</t>
  </si>
  <si>
    <t>5213</t>
  </si>
  <si>
    <t>Concurrent Enrollment</t>
  </si>
  <si>
    <t>5215</t>
  </si>
  <si>
    <t>At Risk - Student Programs</t>
  </si>
  <si>
    <t>5370</t>
  </si>
  <si>
    <t>Quality Teaching</t>
  </si>
  <si>
    <t>no insurance?</t>
  </si>
  <si>
    <t>5385</t>
  </si>
  <si>
    <t>Experimental &amp; Developmental</t>
  </si>
  <si>
    <t>Dual Immersion Supplies</t>
  </si>
  <si>
    <t>3585</t>
  </si>
  <si>
    <t>Supplies &amp; Materials</t>
  </si>
  <si>
    <t>Dual Immersion Textbooks</t>
  </si>
  <si>
    <t>5405</t>
  </si>
  <si>
    <t>Teacher Supplies</t>
  </si>
  <si>
    <t>5406</t>
  </si>
  <si>
    <t>Literacy Grant</t>
  </si>
  <si>
    <t>Salary - Literacy Grant</t>
  </si>
  <si>
    <t>5611</t>
  </si>
  <si>
    <t>Trust Land</t>
  </si>
  <si>
    <t>Supplies/Materials</t>
  </si>
  <si>
    <t>5695</t>
  </si>
  <si>
    <t>Orchestra Program</t>
  </si>
  <si>
    <t>5813</t>
  </si>
  <si>
    <t>Education Technology Initiative</t>
  </si>
  <si>
    <t>6000</t>
  </si>
  <si>
    <t>Career &amp; Technical Education</t>
  </si>
  <si>
    <t>6099</t>
  </si>
  <si>
    <t>CTE - Administration</t>
  </si>
  <si>
    <t>137</t>
  </si>
  <si>
    <t>Salary - Other</t>
  </si>
  <si>
    <t>Property Services</t>
  </si>
  <si>
    <t>6199</t>
  </si>
  <si>
    <t>CTE - Agriculture</t>
  </si>
  <si>
    <t>6299</t>
  </si>
  <si>
    <t>CTE - Marketing</t>
  </si>
  <si>
    <t>6399</t>
  </si>
  <si>
    <t>CTE - Health Science Tech</t>
  </si>
  <si>
    <t>6499</t>
  </si>
  <si>
    <t>CTE - Family &amp; Consumer Science</t>
  </si>
  <si>
    <t>6599</t>
  </si>
  <si>
    <t>CTE - Business</t>
  </si>
  <si>
    <t>6699</t>
  </si>
  <si>
    <t>CTE - Technology</t>
  </si>
  <si>
    <t>6709</t>
  </si>
  <si>
    <t>CTE - TLC</t>
  </si>
  <si>
    <t>6799</t>
  </si>
  <si>
    <t>CTE - Work-Based Learning</t>
  </si>
  <si>
    <t>6899</t>
  </si>
  <si>
    <t>CTE - Trade &amp; Industrial</t>
  </si>
  <si>
    <t>6909</t>
  </si>
  <si>
    <t>CTE - Informational Tech</t>
  </si>
  <si>
    <t>6912</t>
  </si>
  <si>
    <t>CTE - Perkins Grant</t>
  </si>
  <si>
    <t>Benefits</t>
  </si>
  <si>
    <t>6999</t>
  </si>
  <si>
    <t>CTE - Guidance Programs</t>
  </si>
  <si>
    <t>7512</t>
  </si>
  <si>
    <t>Title 1A - Improv Academic Ach</t>
  </si>
  <si>
    <t>115</t>
  </si>
  <si>
    <t>Director Salary</t>
  </si>
  <si>
    <t>7522</t>
  </si>
  <si>
    <t>Title IIA - Teacher Improvement</t>
  </si>
  <si>
    <t>7525</t>
  </si>
  <si>
    <t>Title III - English Lang Acq</t>
  </si>
  <si>
    <t>Aide Salaries</t>
  </si>
  <si>
    <t>7530</t>
  </si>
  <si>
    <t>S.B. 230 - Gov'n Reading Init.</t>
  </si>
  <si>
    <t>7550</t>
  </si>
  <si>
    <t>IDEA-Preschool Handicapped</t>
  </si>
  <si>
    <t>Certificated Salaries</t>
  </si>
  <si>
    <t>7551</t>
  </si>
  <si>
    <t>IDEA-Handicapped</t>
  </si>
  <si>
    <t>51</t>
  </si>
  <si>
    <t>8000</t>
  </si>
  <si>
    <t>Food Services</t>
  </si>
  <si>
    <t>3100</t>
  </si>
  <si>
    <t>Supervisor Salary</t>
  </si>
  <si>
    <t>191</t>
  </si>
  <si>
    <t>Manager Salary</t>
  </si>
  <si>
    <t>192</t>
  </si>
  <si>
    <t>Cook Salary</t>
  </si>
  <si>
    <t>193</t>
  </si>
  <si>
    <t>Sub Cook Salary</t>
  </si>
  <si>
    <t>194</t>
  </si>
  <si>
    <t>Warehouseman Salary</t>
  </si>
  <si>
    <t>199</t>
  </si>
  <si>
    <t>Extended Hour Salary</t>
  </si>
  <si>
    <t>440</t>
  </si>
  <si>
    <t>Repairs</t>
  </si>
  <si>
    <t>Travel</t>
  </si>
  <si>
    <t>Kitchen Supplies</t>
  </si>
  <si>
    <t>631</t>
  </si>
  <si>
    <t>Food Purchases</t>
  </si>
  <si>
    <t>632</t>
  </si>
  <si>
    <t>Milk Purchases</t>
  </si>
  <si>
    <t>680</t>
  </si>
  <si>
    <t>Office Supplies</t>
  </si>
  <si>
    <t>9999</t>
  </si>
  <si>
    <t>Fixed Expenses</t>
  </si>
  <si>
    <t>Retirement Benefits</t>
  </si>
  <si>
    <t>211</t>
  </si>
  <si>
    <t>Medical Trust Benefits</t>
  </si>
  <si>
    <t>Wellness Program Benefits</t>
  </si>
  <si>
    <t>Health/Life Insurance</t>
  </si>
  <si>
    <t>270</t>
  </si>
  <si>
    <t>Workers Comp Premium</t>
  </si>
  <si>
    <t>280</t>
  </si>
  <si>
    <t>Unemployment Benefits</t>
  </si>
  <si>
    <t>561</t>
  </si>
  <si>
    <t>Non Resident Students</t>
  </si>
  <si>
    <t>2100</t>
  </si>
  <si>
    <t>143</t>
  </si>
  <si>
    <t>Contracted Service - Nurse</t>
  </si>
  <si>
    <t>Health Supplies</t>
  </si>
  <si>
    <t>522</t>
  </si>
  <si>
    <t>Tort Liability</t>
  </si>
  <si>
    <t>523</t>
  </si>
  <si>
    <t>Fidelity Bond</t>
  </si>
  <si>
    <t>Property Insurance</t>
  </si>
  <si>
    <t>2900</t>
  </si>
  <si>
    <t>Other Fixed Expenses</t>
  </si>
  <si>
    <t>Capital Projects</t>
  </si>
  <si>
    <t>Equipment-Other</t>
  </si>
  <si>
    <t>4200</t>
  </si>
  <si>
    <t>710</t>
  </si>
  <si>
    <t>Site Improvement</t>
  </si>
  <si>
    <t>Demolition?</t>
  </si>
  <si>
    <t>4500</t>
  </si>
  <si>
    <t>Inspector Salary</t>
  </si>
  <si>
    <t>Capital Maintenance Projects</t>
  </si>
  <si>
    <t>Student Activity Expenditures</t>
  </si>
  <si>
    <t>Other Purchased Services</t>
  </si>
  <si>
    <t>Enterprise Fund Expenditures</t>
  </si>
  <si>
    <t>70</t>
  </si>
  <si>
    <t>800</t>
  </si>
  <si>
    <t>Other - Scholarships</t>
  </si>
  <si>
    <t>Revenues</t>
  </si>
  <si>
    <t>1990</t>
  </si>
  <si>
    <t>Special Education - Local</t>
  </si>
  <si>
    <t>3105</t>
  </si>
  <si>
    <t>Special Education - State Regular</t>
  </si>
  <si>
    <t>3110</t>
  </si>
  <si>
    <t>Spec Ed - Self Contained</t>
  </si>
  <si>
    <t>Spec Ed - Severe Ext Yr</t>
  </si>
  <si>
    <t>3125</t>
  </si>
  <si>
    <t>Spec Ed - Extended Year Stipend</t>
  </si>
  <si>
    <t>Spec Ed - State Program</t>
  </si>
  <si>
    <t>1400</t>
  </si>
  <si>
    <t>Transportation - Local Fees</t>
  </si>
  <si>
    <t>3240</t>
  </si>
  <si>
    <t>Transportation - State Revenue</t>
  </si>
  <si>
    <t>3247</t>
  </si>
  <si>
    <t>Gifted/Talented - State Revenue</t>
  </si>
  <si>
    <t>Drivers Ed - Local Fees</t>
  </si>
  <si>
    <t>3270</t>
  </si>
  <si>
    <t>Drivers Ed - State Revenue</t>
  </si>
  <si>
    <t>3505</t>
  </si>
  <si>
    <t>Teacher Supply State Revenue</t>
  </si>
  <si>
    <t>3781</t>
  </si>
  <si>
    <t>State Trustlands Revenue</t>
  </si>
  <si>
    <t>3207</t>
  </si>
  <si>
    <t>CTE - State Revenue</t>
  </si>
  <si>
    <t>3470</t>
  </si>
  <si>
    <t>VoEd Workbased - State Revenue</t>
  </si>
  <si>
    <t>4511</t>
  </si>
  <si>
    <t>Title I Federal Revenue</t>
  </si>
  <si>
    <t>Title II Federal Revenue</t>
  </si>
  <si>
    <t>Title III Federal Revenue</t>
  </si>
  <si>
    <t>4524</t>
  </si>
  <si>
    <t>IDEA Federal Revenue</t>
  </si>
  <si>
    <t>1109</t>
  </si>
  <si>
    <t>Basic Levy</t>
  </si>
  <si>
    <t>1110</t>
  </si>
  <si>
    <t>Voted Levy</t>
  </si>
  <si>
    <t>1111</t>
  </si>
  <si>
    <t>Board Levy</t>
  </si>
  <si>
    <t>1112</t>
  </si>
  <si>
    <t>Tort Liability Levy</t>
  </si>
  <si>
    <t>1113</t>
  </si>
  <si>
    <t>10% of Basic - Operating</t>
  </si>
  <si>
    <t>1313</t>
  </si>
  <si>
    <t>Community School Tuition</t>
  </si>
  <si>
    <t>1500</t>
  </si>
  <si>
    <t>Interest Earnings</t>
  </si>
  <si>
    <t>1520</t>
  </si>
  <si>
    <t>Safe Rural Schools</t>
  </si>
  <si>
    <t>3065</t>
  </si>
  <si>
    <t>Reg School Program</t>
  </si>
  <si>
    <t>3066</t>
  </si>
  <si>
    <t>On Line Offset</t>
  </si>
  <si>
    <t>3070</t>
  </si>
  <si>
    <t>Professional Staff</t>
  </si>
  <si>
    <t>Foreign Exchange Students</t>
  </si>
  <si>
    <t>3106</t>
  </si>
  <si>
    <t>Local Replacement</t>
  </si>
  <si>
    <t>3221</t>
  </si>
  <si>
    <t>Class Size Reduction</t>
  </si>
  <si>
    <t>3222</t>
  </si>
  <si>
    <t>Elementary Arts Grant</t>
  </si>
  <si>
    <t>3255</t>
  </si>
  <si>
    <t>State Star Grants</t>
  </si>
  <si>
    <t>3260</t>
  </si>
  <si>
    <t>Dual Immersion Program</t>
  </si>
  <si>
    <t>3275</t>
  </si>
  <si>
    <t>3280</t>
  </si>
  <si>
    <t>At-Risk Student Programs</t>
  </si>
  <si>
    <t>3281</t>
  </si>
  <si>
    <t>School Nurses</t>
  </si>
  <si>
    <t>3293</t>
  </si>
  <si>
    <t>Accel Learning</t>
  </si>
  <si>
    <t>3355</t>
  </si>
  <si>
    <t>Flexible Allocation WPU Dist</t>
  </si>
  <si>
    <t>3410</t>
  </si>
  <si>
    <t>Enrollment Growth</t>
  </si>
  <si>
    <t>3661</t>
  </si>
  <si>
    <t>State Programs</t>
  </si>
  <si>
    <t>3718</t>
  </si>
  <si>
    <t>Legislative Staff Bonus Allotment</t>
  </si>
  <si>
    <t>3772</t>
  </si>
  <si>
    <t>Substance Abuse</t>
  </si>
  <si>
    <t>3799</t>
  </si>
  <si>
    <t>UPASS Inservice</t>
  </si>
  <si>
    <t>3816</t>
  </si>
  <si>
    <t>Reading Achievement</t>
  </si>
  <si>
    <t>3818</t>
  </si>
  <si>
    <t>Library Books/Supplies</t>
  </si>
  <si>
    <t>3819</t>
  </si>
  <si>
    <t>Extended Day Kindergarten</t>
  </si>
  <si>
    <t>4599</t>
  </si>
  <si>
    <t>Other Fed-State</t>
  </si>
  <si>
    <t>4810</t>
  </si>
  <si>
    <t>Math Science PHP</t>
  </si>
  <si>
    <t>21</t>
  </si>
  <si>
    <t>Student Activity Local Revenue</t>
  </si>
  <si>
    <t>1900</t>
  </si>
  <si>
    <t>Activity Programs - Local Revenue</t>
  </si>
  <si>
    <t>Spec Ed Pre-school - Local Fees</t>
  </si>
  <si>
    <t>Spec Ed Pre-school - State Revenue</t>
  </si>
  <si>
    <t>4581</t>
  </si>
  <si>
    <t>Adult Ed - Federal Revenue</t>
  </si>
  <si>
    <t>Adult Ed - State Revenue</t>
  </si>
  <si>
    <t>1800</t>
  </si>
  <si>
    <t>Pool - Local Revenue</t>
  </si>
  <si>
    <t>4522</t>
  </si>
  <si>
    <t>IDEA Pre-school - Federal Revenue</t>
  </si>
  <si>
    <t>Recreation Leeway</t>
  </si>
  <si>
    <t>Capital Leeway</t>
  </si>
  <si>
    <t>Interest Earned</t>
  </si>
  <si>
    <t>10% of Basic - Capital</t>
  </si>
  <si>
    <t>Debt Service Leeway</t>
  </si>
  <si>
    <t>4573</t>
  </si>
  <si>
    <t>Food Services - Federal Revenue</t>
  </si>
  <si>
    <t>4572</t>
  </si>
  <si>
    <t>Food Services - USDA Donations</t>
  </si>
  <si>
    <t>Food Services - Local Fees</t>
  </si>
  <si>
    <t>3571</t>
  </si>
  <si>
    <t>Food Services - State Revenue</t>
  </si>
  <si>
    <t>Enterprise Fund Local Revenue</t>
  </si>
  <si>
    <t>Total Revenues</t>
  </si>
  <si>
    <t>Total 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</si>
</sst>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2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3" borderId="0" xfId="0" applyNumberFormat="1" applyFont="1" applyFill="1" applyAlignment="1">
      <alignment/>
    </xf>
    <xf numFmtId="4" fontId="2" fillId="3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2" fillId="3" borderId="0" xfId="0" applyNumberFormat="1" applyFont="1" applyFill="1" applyAlignment="1">
      <alignment/>
    </xf>
    <xf numFmtId="10" fontId="0" fillId="3" borderId="0" xfId="0" applyFill="1" applyAlignment="1">
      <alignment/>
    </xf>
    <xf numFmtId="4" fontId="5" fillId="2" borderId="0" xfId="0" applyNumberFormat="1" applyFont="1" applyFill="1" applyAlignment="1">
      <alignment/>
    </xf>
    <xf numFmtId="4" fontId="2" fillId="0" borderId="2" xfId="0" applyNumberFormat="1" applyFont="1" applyBorder="1" applyAlignment="1">
      <alignment/>
    </xf>
    <xf numFmtId="4" fontId="4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164" fontId="2" fillId="4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2" fillId="5" borderId="0" xfId="0" applyNumberFormat="1" applyFont="1" applyFill="1" applyAlignment="1">
      <alignment/>
    </xf>
    <xf numFmtId="4" fontId="5" fillId="3" borderId="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2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9" fontId="5" fillId="2" borderId="0" xfId="0" applyNumberFormat="1" applyFont="1" applyFill="1" applyAlignment="1">
      <alignment/>
    </xf>
    <xf numFmtId="4" fontId="4" fillId="6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5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showOutlineSymbols="0" zoomScale="87" zoomScaleNormal="87" workbookViewId="0" topLeftCell="A1">
      <selection activeCell="I2" sqref="I2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5" width="5.6640625" style="1" customWidth="1"/>
    <col min="6" max="6" width="4.6640625" style="1" customWidth="1"/>
    <col min="7" max="7" width="32.6640625" style="1" customWidth="1"/>
    <col min="8" max="8" width="16.6640625" style="1" customWidth="1"/>
    <col min="9" max="10" width="15.6640625" style="1" customWidth="1"/>
    <col min="11" max="11" width="14.77734375" style="1" customWidth="1"/>
    <col min="12" max="13" width="12.6640625" style="2" customWidth="1"/>
    <col min="14" max="16384" width="12.6640625" style="1" customWidth="1"/>
  </cols>
  <sheetData>
    <row r="1" ht="16.5" customHeight="1">
      <c r="A1" s="1" t="s">
        <v>0</v>
      </c>
    </row>
    <row r="2" spans="1:7" ht="16.5" customHeight="1">
      <c r="A2" s="1" t="s">
        <v>1</v>
      </c>
      <c r="G2" s="3"/>
    </row>
    <row r="3" ht="16.5" customHeight="1">
      <c r="A3" s="1" t="s">
        <v>2</v>
      </c>
    </row>
    <row r="4" ht="16.5" customHeight="1"/>
    <row r="5" spans="1:13" ht="16.5" customHeight="1">
      <c r="A5" s="1" t="s">
        <v>3</v>
      </c>
      <c r="H5" s="2" t="s">
        <v>4</v>
      </c>
      <c r="I5" s="2" t="s">
        <v>4</v>
      </c>
      <c r="J5" s="2"/>
      <c r="L5" s="3" t="s">
        <v>5</v>
      </c>
      <c r="M5" s="3"/>
    </row>
    <row r="6" spans="1:13" ht="16.5" customHeight="1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L6" s="3" t="s">
        <v>16</v>
      </c>
      <c r="M6" s="3" t="s">
        <v>17</v>
      </c>
    </row>
    <row r="7" spans="1:13" ht="16.5" customHeight="1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19</v>
      </c>
      <c r="G7" s="4" t="s">
        <v>23</v>
      </c>
      <c r="H7" s="5">
        <v>20476216</v>
      </c>
      <c r="I7" s="5">
        <v>21068011.06089107</v>
      </c>
      <c r="J7" s="5">
        <v>22120549</v>
      </c>
      <c r="L7" s="6">
        <f aca="true" t="shared" si="0" ref="L7:L15">(I7-H7)/H7</f>
        <v>0.028901583226660116</v>
      </c>
      <c r="M7" s="7">
        <f aca="true" t="shared" si="1" ref="M7:M15">(J7-H7)/H7</f>
        <v>0.08030453478318456</v>
      </c>
    </row>
    <row r="8" spans="1:13" ht="16.5" customHeight="1">
      <c r="A8" s="8" t="s">
        <v>18</v>
      </c>
      <c r="B8" s="8" t="s">
        <v>24</v>
      </c>
      <c r="C8" s="8" t="s">
        <v>20</v>
      </c>
      <c r="D8" s="8" t="s">
        <v>21</v>
      </c>
      <c r="E8" s="8" t="s">
        <v>25</v>
      </c>
      <c r="F8" s="8" t="s">
        <v>26</v>
      </c>
      <c r="G8" s="8" t="s">
        <v>27</v>
      </c>
      <c r="H8" s="9">
        <v>1098911</v>
      </c>
      <c r="I8" s="9">
        <v>1163691.4510117234</v>
      </c>
      <c r="J8" s="9">
        <v>1163690</v>
      </c>
      <c r="L8" s="6">
        <f t="shared" si="0"/>
        <v>0.05894967928405792</v>
      </c>
      <c r="M8" s="6">
        <f t="shared" si="1"/>
        <v>0.05894835887528654</v>
      </c>
    </row>
    <row r="9" spans="1:13" ht="16.5" customHeight="1">
      <c r="A9" s="1" t="s">
        <v>18</v>
      </c>
      <c r="B9" s="1" t="s">
        <v>28</v>
      </c>
      <c r="C9" s="1" t="s">
        <v>20</v>
      </c>
      <c r="D9" s="1" t="s">
        <v>21</v>
      </c>
      <c r="E9" s="1" t="s">
        <v>25</v>
      </c>
      <c r="F9" s="1" t="s">
        <v>26</v>
      </c>
      <c r="G9" s="1" t="s">
        <v>27</v>
      </c>
      <c r="H9" s="5">
        <v>1105224</v>
      </c>
      <c r="I9" s="5">
        <v>1056439.674712315</v>
      </c>
      <c r="J9" s="5">
        <v>1056439</v>
      </c>
      <c r="L9" s="6">
        <f t="shared" si="0"/>
        <v>-0.04413976287855225</v>
      </c>
      <c r="M9" s="6">
        <f t="shared" si="1"/>
        <v>-0.044140373354179786</v>
      </c>
    </row>
    <row r="10" spans="1:13" ht="16.5" customHeight="1">
      <c r="A10" s="1" t="s">
        <v>18</v>
      </c>
      <c r="B10" s="1" t="s">
        <v>29</v>
      </c>
      <c r="C10" s="1" t="s">
        <v>20</v>
      </c>
      <c r="D10" s="1" t="s">
        <v>21</v>
      </c>
      <c r="E10" s="1" t="s">
        <v>25</v>
      </c>
      <c r="F10" s="1" t="s">
        <v>26</v>
      </c>
      <c r="G10" s="1" t="s">
        <v>27</v>
      </c>
      <c r="H10" s="5">
        <v>1040485</v>
      </c>
      <c r="I10" s="5">
        <v>970652.2317688161</v>
      </c>
      <c r="J10" s="5">
        <v>970651</v>
      </c>
      <c r="L10" s="6">
        <f t="shared" si="0"/>
        <v>-0.06711559343112479</v>
      </c>
      <c r="M10" s="6">
        <f t="shared" si="1"/>
        <v>-0.06711677727213751</v>
      </c>
    </row>
    <row r="11" spans="1:13" ht="16.5" customHeight="1">
      <c r="A11" s="1" t="s">
        <v>18</v>
      </c>
      <c r="B11" s="1" t="s">
        <v>30</v>
      </c>
      <c r="C11" s="1" t="s">
        <v>20</v>
      </c>
      <c r="D11" s="1" t="s">
        <v>21</v>
      </c>
      <c r="E11" s="1" t="s">
        <v>25</v>
      </c>
      <c r="F11" s="1" t="s">
        <v>26</v>
      </c>
      <c r="G11" s="1" t="s">
        <v>27</v>
      </c>
      <c r="H11" s="5">
        <v>1209996</v>
      </c>
      <c r="I11" s="5">
        <v>1152261.7335791497</v>
      </c>
      <c r="J11" s="5">
        <v>1152261</v>
      </c>
      <c r="L11" s="6">
        <f t="shared" si="0"/>
        <v>-0.04771442750294241</v>
      </c>
      <c r="M11" s="6">
        <f t="shared" si="1"/>
        <v>-0.04771503376870667</v>
      </c>
    </row>
    <row r="12" spans="1:13" ht="16.5" customHeight="1">
      <c r="A12" s="1" t="s">
        <v>18</v>
      </c>
      <c r="B12" s="1" t="s">
        <v>31</v>
      </c>
      <c r="C12" s="1" t="s">
        <v>20</v>
      </c>
      <c r="D12" s="1" t="s">
        <v>21</v>
      </c>
      <c r="E12" s="1" t="s">
        <v>25</v>
      </c>
      <c r="F12" s="1" t="s">
        <v>32</v>
      </c>
      <c r="G12" s="1" t="s">
        <v>27</v>
      </c>
      <c r="H12" s="5">
        <v>1589101</v>
      </c>
      <c r="I12" s="5">
        <v>1751422.8275845868</v>
      </c>
      <c r="J12" s="5">
        <v>1751422</v>
      </c>
      <c r="L12" s="6">
        <f t="shared" si="0"/>
        <v>0.10214695452623011</v>
      </c>
      <c r="M12" s="7">
        <f t="shared" si="1"/>
        <v>0.10214643373832123</v>
      </c>
    </row>
    <row r="13" spans="1:13" ht="16.5" customHeight="1">
      <c r="A13" s="1" t="s">
        <v>18</v>
      </c>
      <c r="B13" s="1" t="s">
        <v>33</v>
      </c>
      <c r="C13" s="1" t="s">
        <v>20</v>
      </c>
      <c r="D13" s="1" t="s">
        <v>21</v>
      </c>
      <c r="E13" s="1" t="s">
        <v>25</v>
      </c>
      <c r="F13" s="1" t="s">
        <v>32</v>
      </c>
      <c r="G13" s="1" t="s">
        <v>27</v>
      </c>
      <c r="H13" s="5">
        <v>1654146</v>
      </c>
      <c r="I13" s="5">
        <v>1655730.4938417778</v>
      </c>
      <c r="J13" s="5">
        <v>1655729</v>
      </c>
      <c r="L13" s="6">
        <f t="shared" si="0"/>
        <v>0.0009578923757502594</v>
      </c>
      <c r="M13" s="6">
        <f t="shared" si="1"/>
        <v>0.0009569892863145091</v>
      </c>
    </row>
    <row r="14" spans="1:13" ht="16.5" customHeight="1">
      <c r="A14" s="1" t="s">
        <v>18</v>
      </c>
      <c r="B14" s="1" t="s">
        <v>34</v>
      </c>
      <c r="C14" s="1" t="s">
        <v>20</v>
      </c>
      <c r="D14" s="1" t="s">
        <v>21</v>
      </c>
      <c r="E14" s="1" t="s">
        <v>25</v>
      </c>
      <c r="F14" s="1" t="s">
        <v>32</v>
      </c>
      <c r="G14" s="1" t="s">
        <v>27</v>
      </c>
      <c r="H14" s="5">
        <v>2493469</v>
      </c>
      <c r="I14" s="5">
        <v>2446633.1450615567</v>
      </c>
      <c r="J14" s="5">
        <v>2446632</v>
      </c>
      <c r="L14" s="6">
        <f t="shared" si="0"/>
        <v>-0.018783411760259817</v>
      </c>
      <c r="M14" s="6">
        <f t="shared" si="1"/>
        <v>-0.018783870984560063</v>
      </c>
    </row>
    <row r="15" spans="1:13" ht="16.5" customHeight="1">
      <c r="A15" s="1" t="s">
        <v>18</v>
      </c>
      <c r="B15" s="1" t="s">
        <v>35</v>
      </c>
      <c r="C15" s="1" t="s">
        <v>20</v>
      </c>
      <c r="D15" s="1" t="s">
        <v>21</v>
      </c>
      <c r="E15" s="1" t="s">
        <v>25</v>
      </c>
      <c r="F15" s="1" t="s">
        <v>32</v>
      </c>
      <c r="G15" s="1" t="s">
        <v>27</v>
      </c>
      <c r="H15" s="5">
        <v>201480</v>
      </c>
      <c r="I15" s="5">
        <v>235928.01562500003</v>
      </c>
      <c r="J15" s="5">
        <v>280349</v>
      </c>
      <c r="L15" s="6">
        <f t="shared" si="0"/>
        <v>0.17097486413043492</v>
      </c>
      <c r="M15" s="7">
        <f t="shared" si="1"/>
        <v>0.3914482827079611</v>
      </c>
    </row>
    <row r="16" spans="8:13" ht="16.5" customHeight="1">
      <c r="H16" s="5"/>
      <c r="I16" s="5"/>
      <c r="J16" s="5"/>
      <c r="K16" s="1">
        <f>SUM(J8:J15)</f>
        <v>10477173</v>
      </c>
      <c r="L16" s="6"/>
      <c r="M16" s="7"/>
    </row>
    <row r="17" spans="1:13" ht="16.5" customHeight="1">
      <c r="A17" s="1" t="s">
        <v>18</v>
      </c>
      <c r="B17" s="1" t="s">
        <v>35</v>
      </c>
      <c r="C17" s="1" t="s">
        <v>20</v>
      </c>
      <c r="D17" s="1" t="s">
        <v>21</v>
      </c>
      <c r="E17" s="1" t="s">
        <v>25</v>
      </c>
      <c r="F17" s="1" t="s">
        <v>36</v>
      </c>
      <c r="G17" s="1" t="s">
        <v>37</v>
      </c>
      <c r="H17" s="1">
        <v>1500</v>
      </c>
      <c r="I17" s="5">
        <v>559.13</v>
      </c>
      <c r="J17" s="1">
        <v>0</v>
      </c>
      <c r="L17" s="6">
        <f aca="true" t="shared" si="2" ref="L17:L23">(I17-H17)/H17</f>
        <v>-0.6272466666666666</v>
      </c>
      <c r="M17" s="6">
        <f aca="true" t="shared" si="3" ref="M17:M23">(J17-H17)/H17</f>
        <v>-1</v>
      </c>
    </row>
    <row r="18" spans="1:13" ht="16.5" customHeight="1">
      <c r="A18" s="1" t="s">
        <v>18</v>
      </c>
      <c r="B18" s="1" t="s">
        <v>35</v>
      </c>
      <c r="C18" s="1" t="s">
        <v>20</v>
      </c>
      <c r="D18" s="1" t="s">
        <v>21</v>
      </c>
      <c r="E18" s="1" t="s">
        <v>25</v>
      </c>
      <c r="F18" s="1" t="s">
        <v>38</v>
      </c>
      <c r="G18" s="1" t="s">
        <v>39</v>
      </c>
      <c r="H18" s="10">
        <v>1963619</v>
      </c>
      <c r="I18" s="11">
        <v>1990136.02</v>
      </c>
      <c r="J18" s="1">
        <v>2482043</v>
      </c>
      <c r="K18" s="12">
        <f>J18/K16</f>
        <v>0.23690006836767896</v>
      </c>
      <c r="L18" s="6">
        <f t="shared" si="2"/>
        <v>0.013504157374724943</v>
      </c>
      <c r="M18" s="7">
        <f t="shared" si="3"/>
        <v>0.2640145567953865</v>
      </c>
    </row>
    <row r="19" spans="1:13" ht="16.5" customHeight="1">
      <c r="A19" s="1" t="s">
        <v>18</v>
      </c>
      <c r="B19" s="1" t="s">
        <v>35</v>
      </c>
      <c r="C19" s="1" t="s">
        <v>20</v>
      </c>
      <c r="D19" s="1" t="s">
        <v>21</v>
      </c>
      <c r="E19" s="1" t="s">
        <v>25</v>
      </c>
      <c r="F19" s="1" t="s">
        <v>40</v>
      </c>
      <c r="G19" s="1" t="s">
        <v>41</v>
      </c>
      <c r="H19" s="10">
        <v>795165</v>
      </c>
      <c r="I19" s="11">
        <v>798291.1</v>
      </c>
      <c r="J19" s="1">
        <v>801504</v>
      </c>
      <c r="K19" s="12">
        <f>J19/K16</f>
        <v>0.0765000253408052</v>
      </c>
      <c r="L19" s="6">
        <f t="shared" si="2"/>
        <v>0.003931385309967084</v>
      </c>
      <c r="M19" s="6">
        <f t="shared" si="3"/>
        <v>0.007971930354077455</v>
      </c>
    </row>
    <row r="20" spans="1:13" ht="16.5" customHeight="1">
      <c r="A20" s="1" t="s">
        <v>18</v>
      </c>
      <c r="B20" s="1" t="s">
        <v>35</v>
      </c>
      <c r="C20" s="1" t="s">
        <v>20</v>
      </c>
      <c r="D20" s="1" t="s">
        <v>21</v>
      </c>
      <c r="E20" s="1" t="s">
        <v>25</v>
      </c>
      <c r="F20" s="1" t="s">
        <v>42</v>
      </c>
      <c r="G20" s="1" t="s">
        <v>43</v>
      </c>
      <c r="H20" s="10">
        <v>3102541</v>
      </c>
      <c r="I20" s="11">
        <v>3391344.06</v>
      </c>
      <c r="J20" s="1">
        <v>3659651</v>
      </c>
      <c r="K20" s="12">
        <f>J20/K16</f>
        <v>0.3492975633789764</v>
      </c>
      <c r="L20" s="6">
        <f t="shared" si="2"/>
        <v>0.09308597694599365</v>
      </c>
      <c r="M20" s="7">
        <f t="shared" si="3"/>
        <v>0.17956571726207649</v>
      </c>
    </row>
    <row r="21" spans="1:13" ht="16.5" customHeight="1">
      <c r="A21" s="1" t="s">
        <v>18</v>
      </c>
      <c r="B21" s="1" t="s">
        <v>35</v>
      </c>
      <c r="C21" s="1" t="s">
        <v>20</v>
      </c>
      <c r="D21" s="1" t="s">
        <v>21</v>
      </c>
      <c r="E21" s="1" t="s">
        <v>25</v>
      </c>
      <c r="F21" s="1" t="s">
        <v>44</v>
      </c>
      <c r="G21" s="1" t="s">
        <v>45</v>
      </c>
      <c r="H21" s="1">
        <v>224932</v>
      </c>
      <c r="I21" s="5">
        <v>224908.11</v>
      </c>
      <c r="J21" s="1">
        <v>251200</v>
      </c>
      <c r="K21" s="13">
        <f>SUM(K18:K20)</f>
        <v>0.6626976570874605</v>
      </c>
      <c r="L21" s="6">
        <f t="shared" si="2"/>
        <v>-0.00010620987676281708</v>
      </c>
      <c r="M21" s="7">
        <f t="shared" si="3"/>
        <v>0.11678196077036615</v>
      </c>
    </row>
    <row r="22" spans="1:13" ht="16.5" customHeight="1">
      <c r="A22" s="1" t="s">
        <v>18</v>
      </c>
      <c r="B22" s="1" t="s">
        <v>35</v>
      </c>
      <c r="C22" s="1" t="s">
        <v>20</v>
      </c>
      <c r="D22" s="1" t="s">
        <v>21</v>
      </c>
      <c r="E22" s="1" t="s">
        <v>25</v>
      </c>
      <c r="F22" s="1" t="s">
        <v>46</v>
      </c>
      <c r="G22" s="1" t="s">
        <v>47</v>
      </c>
      <c r="H22" s="1">
        <v>161417</v>
      </c>
      <c r="I22" s="5">
        <v>179606.95387611212</v>
      </c>
      <c r="J22" s="1">
        <v>184398</v>
      </c>
      <c r="L22" s="6">
        <f t="shared" si="2"/>
        <v>0.11268920792798852</v>
      </c>
      <c r="M22" s="7">
        <f t="shared" si="3"/>
        <v>0.1423703823017402</v>
      </c>
    </row>
    <row r="23" spans="1:13" ht="16.5" customHeight="1">
      <c r="A23" s="1" t="s">
        <v>18</v>
      </c>
      <c r="B23" s="1" t="s">
        <v>35</v>
      </c>
      <c r="C23" s="1" t="s">
        <v>20</v>
      </c>
      <c r="D23" s="1" t="s">
        <v>21</v>
      </c>
      <c r="E23" s="1" t="s">
        <v>25</v>
      </c>
      <c r="F23" s="1" t="s">
        <v>48</v>
      </c>
      <c r="G23" s="1" t="s">
        <v>49</v>
      </c>
      <c r="H23" s="1">
        <v>350000</v>
      </c>
      <c r="I23" s="5">
        <v>479511.54823474394</v>
      </c>
      <c r="J23" s="1">
        <v>482500</v>
      </c>
      <c r="L23" s="6">
        <f t="shared" si="2"/>
        <v>0.37003299495641123</v>
      </c>
      <c r="M23" s="7">
        <f t="shared" si="3"/>
        <v>0.37857142857142856</v>
      </c>
    </row>
    <row r="24" spans="1:13" ht="16.5" customHeight="1">
      <c r="A24" s="1" t="s">
        <v>18</v>
      </c>
      <c r="B24" s="1" t="s">
        <v>35</v>
      </c>
      <c r="C24" s="1" t="s">
        <v>20</v>
      </c>
      <c r="D24" s="1" t="s">
        <v>21</v>
      </c>
      <c r="E24" s="1" t="s">
        <v>25</v>
      </c>
      <c r="F24" s="1" t="s">
        <v>50</v>
      </c>
      <c r="G24" s="1" t="s">
        <v>51</v>
      </c>
      <c r="H24" s="1">
        <v>0</v>
      </c>
      <c r="I24" s="5">
        <v>66200</v>
      </c>
      <c r="J24" s="1">
        <v>0</v>
      </c>
      <c r="L24" s="6"/>
      <c r="M24" s="6"/>
    </row>
    <row r="25" spans="1:13" ht="16.5" customHeight="1">
      <c r="A25" s="1" t="s">
        <v>18</v>
      </c>
      <c r="B25" s="1" t="s">
        <v>35</v>
      </c>
      <c r="C25" s="1" t="s">
        <v>20</v>
      </c>
      <c r="D25" s="1" t="s">
        <v>21</v>
      </c>
      <c r="E25" s="1" t="s">
        <v>25</v>
      </c>
      <c r="F25" s="1" t="s">
        <v>52</v>
      </c>
      <c r="G25" s="1" t="s">
        <v>53</v>
      </c>
      <c r="H25" s="1">
        <v>20000</v>
      </c>
      <c r="I25" s="5">
        <v>43010.05761509721</v>
      </c>
      <c r="J25" s="1">
        <v>42500</v>
      </c>
      <c r="L25" s="6">
        <f aca="true" t="shared" si="4" ref="L25:L46">(I25-H25)/H25</f>
        <v>1.1505028807548605</v>
      </c>
      <c r="M25" s="7">
        <f aca="true" t="shared" si="5" ref="M25:M46">(J25-H25)/H25</f>
        <v>1.125</v>
      </c>
    </row>
    <row r="26" spans="1:13" ht="16.5" customHeight="1">
      <c r="A26" s="1" t="s">
        <v>18</v>
      </c>
      <c r="B26" s="1" t="s">
        <v>24</v>
      </c>
      <c r="C26" s="1" t="s">
        <v>20</v>
      </c>
      <c r="D26" s="1" t="s">
        <v>21</v>
      </c>
      <c r="E26" s="1" t="s">
        <v>25</v>
      </c>
      <c r="F26" s="1" t="s">
        <v>54</v>
      </c>
      <c r="G26" s="1" t="s">
        <v>55</v>
      </c>
      <c r="H26" s="5">
        <v>38727</v>
      </c>
      <c r="I26" s="5">
        <v>38733</v>
      </c>
      <c r="J26" s="5">
        <v>39895</v>
      </c>
      <c r="L26" s="6">
        <f t="shared" si="4"/>
        <v>0.0001549306685258347</v>
      </c>
      <c r="M26" s="6">
        <f t="shared" si="5"/>
        <v>0.030159836806362486</v>
      </c>
    </row>
    <row r="27" spans="1:13" ht="16.5" customHeight="1">
      <c r="A27" s="1" t="s">
        <v>18</v>
      </c>
      <c r="B27" s="1" t="s">
        <v>28</v>
      </c>
      <c r="C27" s="1" t="s">
        <v>20</v>
      </c>
      <c r="D27" s="1" t="s">
        <v>21</v>
      </c>
      <c r="E27" s="1" t="s">
        <v>25</v>
      </c>
      <c r="F27" s="1" t="s">
        <v>54</v>
      </c>
      <c r="G27" s="1" t="s">
        <v>55</v>
      </c>
      <c r="H27" s="5">
        <v>34482</v>
      </c>
      <c r="I27" s="5">
        <v>35321</v>
      </c>
      <c r="J27" s="5">
        <v>36381</v>
      </c>
      <c r="L27" s="6">
        <f t="shared" si="4"/>
        <v>0.024331535293776463</v>
      </c>
      <c r="M27" s="6">
        <f t="shared" si="5"/>
        <v>0.05507221158865495</v>
      </c>
    </row>
    <row r="28" spans="1:13" ht="16.5" customHeight="1">
      <c r="A28" s="1" t="s">
        <v>18</v>
      </c>
      <c r="B28" s="1" t="s">
        <v>29</v>
      </c>
      <c r="C28" s="1" t="s">
        <v>20</v>
      </c>
      <c r="D28" s="1" t="s">
        <v>21</v>
      </c>
      <c r="E28" s="1" t="s">
        <v>25</v>
      </c>
      <c r="F28" s="1" t="s">
        <v>54</v>
      </c>
      <c r="G28" s="1" t="s">
        <v>55</v>
      </c>
      <c r="H28" s="5">
        <v>31485</v>
      </c>
      <c r="I28" s="5">
        <v>29531</v>
      </c>
      <c r="J28" s="5">
        <v>30417</v>
      </c>
      <c r="L28" s="6">
        <f t="shared" si="4"/>
        <v>-0.06206129903128474</v>
      </c>
      <c r="M28" s="6">
        <f t="shared" si="5"/>
        <v>-0.03392091472129585</v>
      </c>
    </row>
    <row r="29" spans="1:13" ht="16.5" customHeight="1">
      <c r="A29" s="1" t="s">
        <v>18</v>
      </c>
      <c r="B29" s="1" t="s">
        <v>30</v>
      </c>
      <c r="C29" s="1" t="s">
        <v>20</v>
      </c>
      <c r="D29" s="1" t="s">
        <v>21</v>
      </c>
      <c r="E29" s="1" t="s">
        <v>25</v>
      </c>
      <c r="F29" s="1" t="s">
        <v>54</v>
      </c>
      <c r="G29" s="1" t="s">
        <v>55</v>
      </c>
      <c r="H29" s="5">
        <v>39045</v>
      </c>
      <c r="I29" s="5">
        <v>32383</v>
      </c>
      <c r="J29" s="5">
        <v>33354</v>
      </c>
      <c r="L29" s="6">
        <f t="shared" si="4"/>
        <v>-0.17062363939044692</v>
      </c>
      <c r="M29" s="6">
        <f t="shared" si="5"/>
        <v>-0.14575489819439108</v>
      </c>
    </row>
    <row r="30" spans="1:13" ht="16.5" customHeight="1">
      <c r="A30" s="1" t="s">
        <v>18</v>
      </c>
      <c r="B30" s="1" t="s">
        <v>31</v>
      </c>
      <c r="C30" s="1" t="s">
        <v>20</v>
      </c>
      <c r="D30" s="1" t="s">
        <v>21</v>
      </c>
      <c r="E30" s="1" t="s">
        <v>25</v>
      </c>
      <c r="F30" s="1" t="s">
        <v>54</v>
      </c>
      <c r="G30" s="1" t="s">
        <v>55</v>
      </c>
      <c r="H30" s="5">
        <v>52284</v>
      </c>
      <c r="I30" s="5">
        <v>50770</v>
      </c>
      <c r="J30" s="5">
        <v>52293</v>
      </c>
      <c r="L30" s="6">
        <f t="shared" si="4"/>
        <v>-0.02895723357049958</v>
      </c>
      <c r="M30" s="6">
        <f t="shared" si="5"/>
        <v>0.00017213679137020887</v>
      </c>
    </row>
    <row r="31" spans="1:13" ht="16.5" customHeight="1">
      <c r="A31" s="1" t="s">
        <v>18</v>
      </c>
      <c r="B31" s="1" t="s">
        <v>33</v>
      </c>
      <c r="C31" s="1" t="s">
        <v>20</v>
      </c>
      <c r="D31" s="1" t="s">
        <v>21</v>
      </c>
      <c r="E31" s="1" t="s">
        <v>25</v>
      </c>
      <c r="F31" s="1" t="s">
        <v>54</v>
      </c>
      <c r="G31" s="1" t="s">
        <v>55</v>
      </c>
      <c r="H31" s="5">
        <v>45006</v>
      </c>
      <c r="I31" s="5">
        <v>45756</v>
      </c>
      <c r="J31" s="5">
        <v>47129</v>
      </c>
      <c r="L31" s="6">
        <f t="shared" si="4"/>
        <v>0.01666444474070124</v>
      </c>
      <c r="M31" s="6">
        <f t="shared" si="5"/>
        <v>0.047171488246011646</v>
      </c>
    </row>
    <row r="32" spans="1:13" ht="16.5" customHeight="1">
      <c r="A32" s="1" t="s">
        <v>18</v>
      </c>
      <c r="B32" s="1" t="s">
        <v>34</v>
      </c>
      <c r="C32" s="1" t="s">
        <v>20</v>
      </c>
      <c r="D32" s="1" t="s">
        <v>21</v>
      </c>
      <c r="E32" s="1" t="s">
        <v>25</v>
      </c>
      <c r="F32" s="1" t="s">
        <v>54</v>
      </c>
      <c r="G32" s="1" t="s">
        <v>55</v>
      </c>
      <c r="H32" s="5">
        <v>80824</v>
      </c>
      <c r="I32" s="5">
        <v>78951</v>
      </c>
      <c r="J32" s="5">
        <v>81320</v>
      </c>
      <c r="L32" s="6">
        <f t="shared" si="4"/>
        <v>-0.023173809759477384</v>
      </c>
      <c r="M32" s="6">
        <f t="shared" si="5"/>
        <v>0.006136791052162724</v>
      </c>
    </row>
    <row r="33" spans="1:13" ht="16.5" customHeight="1">
      <c r="A33" s="1" t="s">
        <v>18</v>
      </c>
      <c r="B33" s="1" t="s">
        <v>56</v>
      </c>
      <c r="C33" s="1" t="s">
        <v>20</v>
      </c>
      <c r="D33" s="1" t="s">
        <v>21</v>
      </c>
      <c r="E33" s="1" t="s">
        <v>25</v>
      </c>
      <c r="F33" s="1" t="s">
        <v>54</v>
      </c>
      <c r="G33" s="1" t="s">
        <v>55</v>
      </c>
      <c r="H33" s="5">
        <v>1000</v>
      </c>
      <c r="I33" s="5">
        <v>1318</v>
      </c>
      <c r="J33" s="5">
        <v>1358</v>
      </c>
      <c r="L33" s="6">
        <f t="shared" si="4"/>
        <v>0.318</v>
      </c>
      <c r="M33" s="7">
        <f t="shared" si="5"/>
        <v>0.358</v>
      </c>
    </row>
    <row r="34" spans="1:13" ht="16.5" customHeight="1">
      <c r="A34" s="1" t="s">
        <v>18</v>
      </c>
      <c r="B34" s="1" t="s">
        <v>35</v>
      </c>
      <c r="C34" s="1" t="s">
        <v>20</v>
      </c>
      <c r="D34" s="1" t="s">
        <v>21</v>
      </c>
      <c r="E34" s="1" t="s">
        <v>25</v>
      </c>
      <c r="F34" s="1" t="s">
        <v>54</v>
      </c>
      <c r="G34" s="1" t="s">
        <v>55</v>
      </c>
      <c r="H34" s="5">
        <v>2000</v>
      </c>
      <c r="I34" s="5">
        <v>0</v>
      </c>
      <c r="J34" s="5">
        <v>0</v>
      </c>
      <c r="L34" s="6">
        <f t="shared" si="4"/>
        <v>-1</v>
      </c>
      <c r="M34" s="6">
        <f t="shared" si="5"/>
        <v>-1</v>
      </c>
    </row>
    <row r="35" spans="1:13" ht="16.5" customHeight="1">
      <c r="A35" s="1" t="s">
        <v>18</v>
      </c>
      <c r="B35" s="1" t="s">
        <v>35</v>
      </c>
      <c r="C35" s="1" t="s">
        <v>20</v>
      </c>
      <c r="D35" s="1" t="s">
        <v>21</v>
      </c>
      <c r="E35" s="1" t="s">
        <v>25</v>
      </c>
      <c r="F35" s="1" t="s">
        <v>57</v>
      </c>
      <c r="G35" s="1" t="s">
        <v>58</v>
      </c>
      <c r="H35" s="5">
        <v>5137</v>
      </c>
      <c r="I35" s="5">
        <v>5139</v>
      </c>
      <c r="J35" s="5">
        <v>4997</v>
      </c>
      <c r="L35" s="6">
        <f t="shared" si="4"/>
        <v>0.0003893322951138797</v>
      </c>
      <c r="M35" s="6">
        <f t="shared" si="5"/>
        <v>-0.027253260657971578</v>
      </c>
    </row>
    <row r="36" spans="1:13" ht="16.5" customHeight="1">
      <c r="A36" s="1" t="s">
        <v>18</v>
      </c>
      <c r="B36" s="1" t="s">
        <v>35</v>
      </c>
      <c r="C36" s="1" t="s">
        <v>20</v>
      </c>
      <c r="D36" s="1" t="s">
        <v>21</v>
      </c>
      <c r="E36" s="1" t="s">
        <v>25</v>
      </c>
      <c r="F36" s="1" t="s">
        <v>59</v>
      </c>
      <c r="G36" s="1" t="s">
        <v>60</v>
      </c>
      <c r="H36" s="5">
        <v>20000</v>
      </c>
      <c r="I36" s="5">
        <v>22297.98</v>
      </c>
      <c r="J36" s="5">
        <v>22500</v>
      </c>
      <c r="L36" s="6">
        <f t="shared" si="4"/>
        <v>0.11489899999999997</v>
      </c>
      <c r="M36" s="7">
        <f t="shared" si="5"/>
        <v>0.125</v>
      </c>
    </row>
    <row r="37" spans="1:13" ht="16.5" customHeight="1">
      <c r="A37" s="1" t="s">
        <v>18</v>
      </c>
      <c r="B37" s="1" t="s">
        <v>35</v>
      </c>
      <c r="C37" s="1" t="s">
        <v>20</v>
      </c>
      <c r="D37" s="1" t="s">
        <v>21</v>
      </c>
      <c r="E37" s="1" t="s">
        <v>25</v>
      </c>
      <c r="F37" s="1" t="s">
        <v>61</v>
      </c>
      <c r="G37" s="1" t="s">
        <v>62</v>
      </c>
      <c r="H37" s="5">
        <v>32500</v>
      </c>
      <c r="I37" s="5">
        <v>31672.750962327627</v>
      </c>
      <c r="J37" s="5">
        <v>32500</v>
      </c>
      <c r="L37" s="6">
        <f t="shared" si="4"/>
        <v>-0.02545381654376531</v>
      </c>
      <c r="M37" s="6">
        <f t="shared" si="5"/>
        <v>0</v>
      </c>
    </row>
    <row r="38" spans="1:13" ht="16.5" customHeight="1">
      <c r="A38" s="1" t="s">
        <v>18</v>
      </c>
      <c r="B38" s="1" t="s">
        <v>34</v>
      </c>
      <c r="C38" s="1" t="s">
        <v>20</v>
      </c>
      <c r="D38" s="1" t="s">
        <v>21</v>
      </c>
      <c r="E38" s="1" t="s">
        <v>63</v>
      </c>
      <c r="F38" s="1" t="s">
        <v>64</v>
      </c>
      <c r="G38" s="1" t="s">
        <v>65</v>
      </c>
      <c r="H38" s="5">
        <v>50274</v>
      </c>
      <c r="I38" s="5">
        <v>50274</v>
      </c>
      <c r="J38" s="5">
        <v>62774</v>
      </c>
      <c r="L38" s="6">
        <f t="shared" si="4"/>
        <v>0</v>
      </c>
      <c r="M38" s="7">
        <f t="shared" si="5"/>
        <v>0.24863746668257947</v>
      </c>
    </row>
    <row r="39" spans="1:13" ht="16.5" customHeight="1">
      <c r="A39" s="1" t="s">
        <v>18</v>
      </c>
      <c r="B39" s="1" t="s">
        <v>24</v>
      </c>
      <c r="C39" s="1" t="s">
        <v>20</v>
      </c>
      <c r="D39" s="1" t="s">
        <v>21</v>
      </c>
      <c r="E39" s="1" t="s">
        <v>66</v>
      </c>
      <c r="F39" s="1" t="s">
        <v>67</v>
      </c>
      <c r="G39" s="1" t="s">
        <v>68</v>
      </c>
      <c r="H39" s="5">
        <v>79661</v>
      </c>
      <c r="I39" s="5">
        <v>79668</v>
      </c>
      <c r="J39" s="5">
        <v>84004</v>
      </c>
      <c r="L39" s="6">
        <f t="shared" si="4"/>
        <v>8.787235912177854E-05</v>
      </c>
      <c r="M39" s="6">
        <f t="shared" si="5"/>
        <v>0.05451852223798345</v>
      </c>
    </row>
    <row r="40" spans="1:13" ht="16.5" customHeight="1">
      <c r="A40" s="1" t="s">
        <v>18</v>
      </c>
      <c r="B40" s="1" t="s">
        <v>28</v>
      </c>
      <c r="C40" s="1" t="s">
        <v>20</v>
      </c>
      <c r="D40" s="1" t="s">
        <v>21</v>
      </c>
      <c r="E40" s="1" t="s">
        <v>66</v>
      </c>
      <c r="F40" s="1" t="s">
        <v>67</v>
      </c>
      <c r="G40" s="1" t="s">
        <v>68</v>
      </c>
      <c r="H40" s="5">
        <v>86476</v>
      </c>
      <c r="I40" s="5">
        <v>86484</v>
      </c>
      <c r="J40" s="5">
        <v>88206</v>
      </c>
      <c r="L40" s="6">
        <f t="shared" si="4"/>
        <v>9.251121698505943E-05</v>
      </c>
      <c r="M40" s="6">
        <f t="shared" si="5"/>
        <v>0.020005550673019103</v>
      </c>
    </row>
    <row r="41" spans="1:13" ht="16.5" customHeight="1">
      <c r="A41" s="1" t="s">
        <v>18</v>
      </c>
      <c r="B41" s="1" t="s">
        <v>29</v>
      </c>
      <c r="C41" s="1" t="s">
        <v>20</v>
      </c>
      <c r="D41" s="1" t="s">
        <v>21</v>
      </c>
      <c r="E41" s="1" t="s">
        <v>66</v>
      </c>
      <c r="F41" s="1" t="s">
        <v>67</v>
      </c>
      <c r="G41" s="1" t="s">
        <v>68</v>
      </c>
      <c r="H41" s="5">
        <v>82357</v>
      </c>
      <c r="I41" s="5">
        <v>82356</v>
      </c>
      <c r="J41" s="5">
        <v>86848</v>
      </c>
      <c r="L41" s="6">
        <f t="shared" si="4"/>
        <v>-1.2142258702963926E-05</v>
      </c>
      <c r="M41" s="6">
        <f t="shared" si="5"/>
        <v>0.054530883835010986</v>
      </c>
    </row>
    <row r="42" spans="1:13" ht="16.5" customHeight="1">
      <c r="A42" s="1" t="s">
        <v>18</v>
      </c>
      <c r="B42" s="1" t="s">
        <v>30</v>
      </c>
      <c r="C42" s="1" t="s">
        <v>20</v>
      </c>
      <c r="D42" s="1" t="s">
        <v>21</v>
      </c>
      <c r="E42" s="1" t="s">
        <v>66</v>
      </c>
      <c r="F42" s="1" t="s">
        <v>67</v>
      </c>
      <c r="G42" s="1" t="s">
        <v>68</v>
      </c>
      <c r="H42" s="5">
        <v>90800</v>
      </c>
      <c r="I42" s="5">
        <v>90804</v>
      </c>
      <c r="J42" s="5">
        <v>92616</v>
      </c>
      <c r="L42" s="6">
        <f t="shared" si="4"/>
        <v>4.405286343612335E-05</v>
      </c>
      <c r="M42" s="6">
        <f t="shared" si="5"/>
        <v>0.02</v>
      </c>
    </row>
    <row r="43" spans="1:13" ht="16.5" customHeight="1">
      <c r="A43" s="1" t="s">
        <v>18</v>
      </c>
      <c r="B43" s="1" t="s">
        <v>31</v>
      </c>
      <c r="C43" s="1" t="s">
        <v>20</v>
      </c>
      <c r="D43" s="1" t="s">
        <v>21</v>
      </c>
      <c r="E43" s="1" t="s">
        <v>66</v>
      </c>
      <c r="F43" s="1" t="s">
        <v>67</v>
      </c>
      <c r="G43" s="1" t="s">
        <v>68</v>
      </c>
      <c r="H43" s="5">
        <v>164960</v>
      </c>
      <c r="I43" s="5">
        <v>159691.44</v>
      </c>
      <c r="J43" s="5">
        <v>162128</v>
      </c>
      <c r="L43" s="6">
        <f t="shared" si="4"/>
        <v>-0.03193840931134819</v>
      </c>
      <c r="M43" s="6">
        <f t="shared" si="5"/>
        <v>-0.01716779825412221</v>
      </c>
    </row>
    <row r="44" spans="1:13" ht="16.5" customHeight="1">
      <c r="A44" s="1" t="s">
        <v>18</v>
      </c>
      <c r="B44" s="1" t="s">
        <v>33</v>
      </c>
      <c r="C44" s="1" t="s">
        <v>20</v>
      </c>
      <c r="D44" s="1" t="s">
        <v>21</v>
      </c>
      <c r="E44" s="1" t="s">
        <v>66</v>
      </c>
      <c r="F44" s="1" t="s">
        <v>67</v>
      </c>
      <c r="G44" s="1" t="s">
        <v>68</v>
      </c>
      <c r="H44" s="5">
        <v>156080</v>
      </c>
      <c r="I44" s="5">
        <v>155403.03136904538</v>
      </c>
      <c r="J44" s="5">
        <v>167256</v>
      </c>
      <c r="L44" s="6">
        <f t="shared" si="4"/>
        <v>-0.004337318240355095</v>
      </c>
      <c r="M44" s="6">
        <f t="shared" si="5"/>
        <v>0.071604305484367</v>
      </c>
    </row>
    <row r="45" spans="1:13" ht="16.5" customHeight="1">
      <c r="A45" s="1" t="s">
        <v>18</v>
      </c>
      <c r="B45" s="1" t="s">
        <v>34</v>
      </c>
      <c r="C45" s="1" t="s">
        <v>20</v>
      </c>
      <c r="D45" s="1" t="s">
        <v>21</v>
      </c>
      <c r="E45" s="1" t="s">
        <v>66</v>
      </c>
      <c r="F45" s="1" t="s">
        <v>67</v>
      </c>
      <c r="G45" s="1" t="s">
        <v>68</v>
      </c>
      <c r="H45" s="5">
        <v>404479</v>
      </c>
      <c r="I45" s="5">
        <v>396802.8088078114</v>
      </c>
      <c r="J45" s="5">
        <v>413441</v>
      </c>
      <c r="L45" s="6">
        <f t="shared" si="4"/>
        <v>-0.018977972137462246</v>
      </c>
      <c r="M45" s="6">
        <f t="shared" si="5"/>
        <v>0.022156898133154006</v>
      </c>
    </row>
    <row r="46" spans="1:13" ht="16.5" customHeight="1">
      <c r="A46" s="1" t="s">
        <v>18</v>
      </c>
      <c r="B46" s="1" t="s">
        <v>35</v>
      </c>
      <c r="C46" s="1" t="s">
        <v>20</v>
      </c>
      <c r="D46" s="1" t="s">
        <v>21</v>
      </c>
      <c r="E46" s="1" t="s">
        <v>66</v>
      </c>
      <c r="F46" s="1" t="s">
        <v>69</v>
      </c>
      <c r="G46" s="1" t="s">
        <v>70</v>
      </c>
      <c r="H46" s="5">
        <v>407500</v>
      </c>
      <c r="I46" s="5">
        <v>429441.17</v>
      </c>
      <c r="J46" s="5">
        <v>445050</v>
      </c>
      <c r="L46" s="6">
        <f t="shared" si="4"/>
        <v>0.053843361963190145</v>
      </c>
      <c r="M46" s="6">
        <f t="shared" si="5"/>
        <v>0.09214723926380368</v>
      </c>
    </row>
    <row r="47" spans="8:13" ht="16.5" customHeight="1">
      <c r="H47" s="5"/>
      <c r="I47" s="5"/>
      <c r="J47" s="5"/>
      <c r="K47" s="1">
        <f>SUM(J39:J46)</f>
        <v>1539549</v>
      </c>
      <c r="L47" s="6"/>
      <c r="M47" s="6"/>
    </row>
    <row r="48" spans="1:13" ht="16.5" customHeight="1">
      <c r="A48" s="1" t="s">
        <v>18</v>
      </c>
      <c r="B48" s="1" t="s">
        <v>35</v>
      </c>
      <c r="C48" s="1" t="s">
        <v>20</v>
      </c>
      <c r="D48" s="1" t="s">
        <v>21</v>
      </c>
      <c r="E48" s="1" t="s">
        <v>66</v>
      </c>
      <c r="F48" s="1" t="s">
        <v>38</v>
      </c>
      <c r="G48" s="1" t="s">
        <v>39</v>
      </c>
      <c r="H48" s="11">
        <v>323594</v>
      </c>
      <c r="I48" s="11">
        <v>324885</v>
      </c>
      <c r="J48" s="5">
        <v>364719</v>
      </c>
      <c r="K48" s="12">
        <f>J48/K47</f>
        <v>0.23689989730758812</v>
      </c>
      <c r="L48" s="6">
        <f aca="true" t="shared" si="6" ref="L48:L65">(I48-H48)/H48</f>
        <v>0.0039895671736806</v>
      </c>
      <c r="M48" s="6">
        <f aca="true" t="shared" si="7" ref="M48:M65">(J48-H48)/H48</f>
        <v>0.12708826492456596</v>
      </c>
    </row>
    <row r="49" spans="1:13" ht="16.5" customHeight="1">
      <c r="A49" s="1" t="s">
        <v>18</v>
      </c>
      <c r="B49" s="1" t="s">
        <v>35</v>
      </c>
      <c r="C49" s="1" t="s">
        <v>20</v>
      </c>
      <c r="D49" s="1" t="s">
        <v>21</v>
      </c>
      <c r="E49" s="1" t="s">
        <v>66</v>
      </c>
      <c r="F49" s="1" t="s">
        <v>40</v>
      </c>
      <c r="G49" s="1" t="s">
        <v>41</v>
      </c>
      <c r="H49" s="11">
        <v>112728</v>
      </c>
      <c r="I49" s="11">
        <v>113177</v>
      </c>
      <c r="J49" s="5">
        <v>117775</v>
      </c>
      <c r="K49" s="12">
        <f>J49/K47</f>
        <v>0.0764996762038753</v>
      </c>
      <c r="L49" s="6">
        <f t="shared" si="6"/>
        <v>0.003983038819104393</v>
      </c>
      <c r="M49" s="6">
        <f t="shared" si="7"/>
        <v>0.04477148534525584</v>
      </c>
    </row>
    <row r="50" spans="1:13" ht="16.5" customHeight="1">
      <c r="A50" s="1" t="s">
        <v>18</v>
      </c>
      <c r="B50" s="1" t="s">
        <v>35</v>
      </c>
      <c r="C50" s="1" t="s">
        <v>20</v>
      </c>
      <c r="D50" s="1" t="s">
        <v>21</v>
      </c>
      <c r="E50" s="1" t="s">
        <v>66</v>
      </c>
      <c r="F50" s="1" t="s">
        <v>42</v>
      </c>
      <c r="G50" s="1" t="s">
        <v>43</v>
      </c>
      <c r="H50" s="11">
        <v>427186</v>
      </c>
      <c r="I50" s="11">
        <v>399972</v>
      </c>
      <c r="J50" s="5">
        <v>422770</v>
      </c>
      <c r="K50" s="12">
        <f>J50/K47</f>
        <v>0.27460639447006885</v>
      </c>
      <c r="L50" s="6">
        <f t="shared" si="6"/>
        <v>-0.06370527124016237</v>
      </c>
      <c r="M50" s="6">
        <f t="shared" si="7"/>
        <v>-0.010337417424728339</v>
      </c>
    </row>
    <row r="51" spans="1:13" ht="16.5" customHeight="1">
      <c r="A51" s="1" t="s">
        <v>18</v>
      </c>
      <c r="B51" s="1" t="s">
        <v>35</v>
      </c>
      <c r="C51" s="1" t="s">
        <v>20</v>
      </c>
      <c r="D51" s="1" t="s">
        <v>21</v>
      </c>
      <c r="E51" s="1" t="s">
        <v>66</v>
      </c>
      <c r="F51" s="1" t="s">
        <v>52</v>
      </c>
      <c r="G51" s="1" t="s">
        <v>71</v>
      </c>
      <c r="H51" s="5">
        <v>35000</v>
      </c>
      <c r="I51" s="5">
        <v>44814.6368410064</v>
      </c>
      <c r="J51" s="5">
        <v>42500</v>
      </c>
      <c r="K51" s="14">
        <f>SUM(K48:K50)</f>
        <v>0.5880059679815323</v>
      </c>
      <c r="L51" s="6">
        <f t="shared" si="6"/>
        <v>0.28041819545732577</v>
      </c>
      <c r="M51" s="7">
        <f t="shared" si="7"/>
        <v>0.21428571428571427</v>
      </c>
    </row>
    <row r="52" spans="1:13" ht="16.5" customHeight="1">
      <c r="A52" s="1" t="s">
        <v>72</v>
      </c>
      <c r="B52" s="1" t="s">
        <v>24</v>
      </c>
      <c r="C52" s="1" t="s">
        <v>20</v>
      </c>
      <c r="D52" s="1" t="s">
        <v>21</v>
      </c>
      <c r="E52" s="1" t="s">
        <v>25</v>
      </c>
      <c r="F52" s="1" t="s">
        <v>73</v>
      </c>
      <c r="G52" s="1" t="s">
        <v>74</v>
      </c>
      <c r="H52" s="5">
        <v>16570</v>
      </c>
      <c r="I52" s="5">
        <v>5085.26</v>
      </c>
      <c r="J52" s="5">
        <v>16901</v>
      </c>
      <c r="L52" s="6">
        <f t="shared" si="6"/>
        <v>-0.6931044055522028</v>
      </c>
      <c r="M52" s="6">
        <f t="shared" si="7"/>
        <v>0.019975859987929993</v>
      </c>
    </row>
    <row r="53" spans="1:13" ht="16.5" customHeight="1">
      <c r="A53" s="1" t="s">
        <v>72</v>
      </c>
      <c r="B53" s="1" t="s">
        <v>28</v>
      </c>
      <c r="C53" s="1" t="s">
        <v>20</v>
      </c>
      <c r="D53" s="1" t="s">
        <v>21</v>
      </c>
      <c r="E53" s="1" t="s">
        <v>25</v>
      </c>
      <c r="F53" s="1" t="s">
        <v>73</v>
      </c>
      <c r="G53" s="1" t="s">
        <v>74</v>
      </c>
      <c r="H53" s="5">
        <v>15791</v>
      </c>
      <c r="I53" s="5">
        <v>35930.08</v>
      </c>
      <c r="J53" s="5">
        <v>16107</v>
      </c>
      <c r="L53" s="6">
        <f t="shared" si="6"/>
        <v>1.2753517826610095</v>
      </c>
      <c r="M53" s="6">
        <f t="shared" si="7"/>
        <v>0.020011398898106516</v>
      </c>
    </row>
    <row r="54" spans="1:13" ht="16.5" customHeight="1">
      <c r="A54" s="1" t="s">
        <v>72</v>
      </c>
      <c r="B54" s="1" t="s">
        <v>29</v>
      </c>
      <c r="C54" s="1" t="s">
        <v>20</v>
      </c>
      <c r="D54" s="1" t="s">
        <v>21</v>
      </c>
      <c r="E54" s="1" t="s">
        <v>25</v>
      </c>
      <c r="F54" s="1" t="s">
        <v>73</v>
      </c>
      <c r="G54" s="1" t="s">
        <v>74</v>
      </c>
      <c r="H54" s="5">
        <v>14062</v>
      </c>
      <c r="I54" s="5">
        <v>21607.45</v>
      </c>
      <c r="J54" s="5">
        <v>14343</v>
      </c>
      <c r="L54" s="6">
        <f t="shared" si="6"/>
        <v>0.5365844118902006</v>
      </c>
      <c r="M54" s="6">
        <f t="shared" si="7"/>
        <v>0.01998293272649694</v>
      </c>
    </row>
    <row r="55" spans="1:13" ht="16.5" customHeight="1">
      <c r="A55" s="1" t="s">
        <v>72</v>
      </c>
      <c r="B55" s="1" t="s">
        <v>30</v>
      </c>
      <c r="C55" s="1" t="s">
        <v>20</v>
      </c>
      <c r="D55" s="1" t="s">
        <v>21</v>
      </c>
      <c r="E55" s="1" t="s">
        <v>25</v>
      </c>
      <c r="F55" s="1" t="s">
        <v>73</v>
      </c>
      <c r="G55" s="1" t="s">
        <v>74</v>
      </c>
      <c r="H55" s="5">
        <v>17155</v>
      </c>
      <c r="I55" s="5">
        <v>12084.26</v>
      </c>
      <c r="J55" s="5">
        <v>17498</v>
      </c>
      <c r="L55" s="6">
        <f t="shared" si="6"/>
        <v>-0.29558379481200814</v>
      </c>
      <c r="M55" s="6">
        <f t="shared" si="7"/>
        <v>0.01999417079568639</v>
      </c>
    </row>
    <row r="56" spans="1:13" ht="16.5" customHeight="1">
      <c r="A56" s="1" t="s">
        <v>72</v>
      </c>
      <c r="B56" s="1" t="s">
        <v>31</v>
      </c>
      <c r="C56" s="1" t="s">
        <v>20</v>
      </c>
      <c r="D56" s="1" t="s">
        <v>21</v>
      </c>
      <c r="E56" s="1" t="s">
        <v>25</v>
      </c>
      <c r="F56" s="1" t="s">
        <v>73</v>
      </c>
      <c r="G56" s="1" t="s">
        <v>74</v>
      </c>
      <c r="H56" s="5">
        <v>250000</v>
      </c>
      <c r="I56" s="5">
        <v>239617.1</v>
      </c>
      <c r="J56" s="5">
        <v>125000</v>
      </c>
      <c r="L56" s="6">
        <f t="shared" si="6"/>
        <v>-0.041531599999999974</v>
      </c>
      <c r="M56" s="6">
        <f t="shared" si="7"/>
        <v>-0.5</v>
      </c>
    </row>
    <row r="57" spans="1:13" ht="16.5" customHeight="1">
      <c r="A57" s="1" t="s">
        <v>72</v>
      </c>
      <c r="B57" s="1" t="s">
        <v>33</v>
      </c>
      <c r="C57" s="1" t="s">
        <v>20</v>
      </c>
      <c r="D57" s="1" t="s">
        <v>21</v>
      </c>
      <c r="E57" s="1" t="s">
        <v>25</v>
      </c>
      <c r="F57" s="1" t="s">
        <v>73</v>
      </c>
      <c r="G57" s="1" t="s">
        <v>74</v>
      </c>
      <c r="H57" s="5">
        <v>250000</v>
      </c>
      <c r="I57" s="5">
        <v>230000</v>
      </c>
      <c r="J57" s="5">
        <v>125000</v>
      </c>
      <c r="L57" s="6">
        <f t="shared" si="6"/>
        <v>-0.08</v>
      </c>
      <c r="M57" s="6">
        <f t="shared" si="7"/>
        <v>-0.5</v>
      </c>
    </row>
    <row r="58" spans="1:13" ht="16.5" customHeight="1">
      <c r="A58" s="1" t="s">
        <v>72</v>
      </c>
      <c r="B58" s="1" t="s">
        <v>34</v>
      </c>
      <c r="C58" s="1" t="s">
        <v>20</v>
      </c>
      <c r="D58" s="1" t="s">
        <v>21</v>
      </c>
      <c r="E58" s="1" t="s">
        <v>25</v>
      </c>
      <c r="F58" s="1" t="s">
        <v>73</v>
      </c>
      <c r="G58" s="1" t="s">
        <v>74</v>
      </c>
      <c r="H58" s="5">
        <v>54567</v>
      </c>
      <c r="I58" s="5">
        <v>54566.5</v>
      </c>
      <c r="J58" s="11">
        <v>450000</v>
      </c>
      <c r="L58" s="6">
        <f t="shared" si="6"/>
        <v>-9.163047262997783E-06</v>
      </c>
      <c r="M58" s="7">
        <f t="shared" si="7"/>
        <v>7.2467425366980045</v>
      </c>
    </row>
    <row r="59" spans="1:13" ht="16.5" customHeight="1">
      <c r="A59" s="1" t="s">
        <v>72</v>
      </c>
      <c r="B59" s="1" t="s">
        <v>24</v>
      </c>
      <c r="C59" s="1" t="s">
        <v>20</v>
      </c>
      <c r="D59" s="1" t="s">
        <v>21</v>
      </c>
      <c r="E59" s="1" t="s">
        <v>25</v>
      </c>
      <c r="F59" s="1" t="s">
        <v>75</v>
      </c>
      <c r="G59" s="1" t="s">
        <v>76</v>
      </c>
      <c r="H59" s="5">
        <v>5000</v>
      </c>
      <c r="I59" s="5">
        <v>5000</v>
      </c>
      <c r="J59" s="5">
        <v>5000</v>
      </c>
      <c r="L59" s="6">
        <f t="shared" si="6"/>
        <v>0</v>
      </c>
      <c r="M59" s="6">
        <f t="shared" si="7"/>
        <v>0</v>
      </c>
    </row>
    <row r="60" spans="1:13" ht="16.5" customHeight="1">
      <c r="A60" s="1" t="s">
        <v>72</v>
      </c>
      <c r="B60" s="1" t="s">
        <v>28</v>
      </c>
      <c r="C60" s="1" t="s">
        <v>20</v>
      </c>
      <c r="D60" s="1" t="s">
        <v>21</v>
      </c>
      <c r="E60" s="1" t="s">
        <v>25</v>
      </c>
      <c r="F60" s="1" t="s">
        <v>75</v>
      </c>
      <c r="G60" s="1" t="s">
        <v>76</v>
      </c>
      <c r="H60" s="5">
        <v>5000</v>
      </c>
      <c r="I60" s="5">
        <v>4799.92</v>
      </c>
      <c r="J60" s="5">
        <v>5000</v>
      </c>
      <c r="L60" s="6">
        <f t="shared" si="6"/>
        <v>-0.04001599999999998</v>
      </c>
      <c r="M60" s="6">
        <f t="shared" si="7"/>
        <v>0</v>
      </c>
    </row>
    <row r="61" spans="1:13" ht="16.5" customHeight="1">
      <c r="A61" s="1" t="s">
        <v>72</v>
      </c>
      <c r="B61" s="1" t="s">
        <v>29</v>
      </c>
      <c r="C61" s="1" t="s">
        <v>20</v>
      </c>
      <c r="D61" s="1" t="s">
        <v>21</v>
      </c>
      <c r="E61" s="1" t="s">
        <v>25</v>
      </c>
      <c r="F61" s="1" t="s">
        <v>75</v>
      </c>
      <c r="G61" s="1" t="s">
        <v>76</v>
      </c>
      <c r="H61" s="5">
        <v>5000</v>
      </c>
      <c r="I61" s="5">
        <v>5000</v>
      </c>
      <c r="J61" s="5">
        <v>5000</v>
      </c>
      <c r="L61" s="6">
        <f t="shared" si="6"/>
        <v>0</v>
      </c>
      <c r="M61" s="6">
        <f t="shared" si="7"/>
        <v>0</v>
      </c>
    </row>
    <row r="62" spans="1:13" ht="16.5" customHeight="1">
      <c r="A62" s="1" t="s">
        <v>72</v>
      </c>
      <c r="B62" s="1" t="s">
        <v>30</v>
      </c>
      <c r="C62" s="1" t="s">
        <v>20</v>
      </c>
      <c r="D62" s="1" t="s">
        <v>21</v>
      </c>
      <c r="E62" s="1" t="s">
        <v>25</v>
      </c>
      <c r="F62" s="1" t="s">
        <v>75</v>
      </c>
      <c r="G62" s="1" t="s">
        <v>76</v>
      </c>
      <c r="H62" s="5">
        <v>5000</v>
      </c>
      <c r="I62" s="5">
        <v>4992.37</v>
      </c>
      <c r="J62" s="5">
        <v>5000</v>
      </c>
      <c r="L62" s="6">
        <f t="shared" si="6"/>
        <v>-0.001526000000000022</v>
      </c>
      <c r="M62" s="6">
        <f t="shared" si="7"/>
        <v>0</v>
      </c>
    </row>
    <row r="63" spans="1:13" ht="16.5" customHeight="1">
      <c r="A63" s="1" t="s">
        <v>72</v>
      </c>
      <c r="B63" s="1" t="s">
        <v>31</v>
      </c>
      <c r="C63" s="1" t="s">
        <v>20</v>
      </c>
      <c r="D63" s="1" t="s">
        <v>21</v>
      </c>
      <c r="E63" s="1" t="s">
        <v>25</v>
      </c>
      <c r="F63" s="1" t="s">
        <v>75</v>
      </c>
      <c r="G63" s="1" t="s">
        <v>76</v>
      </c>
      <c r="H63" s="5">
        <v>5000</v>
      </c>
      <c r="I63" s="5">
        <v>4895.75</v>
      </c>
      <c r="J63" s="5">
        <v>5000</v>
      </c>
      <c r="L63" s="6">
        <f t="shared" si="6"/>
        <v>-0.02085</v>
      </c>
      <c r="M63" s="6">
        <f t="shared" si="7"/>
        <v>0</v>
      </c>
    </row>
    <row r="64" spans="1:13" ht="16.5" customHeight="1">
      <c r="A64" s="1" t="s">
        <v>72</v>
      </c>
      <c r="B64" s="1" t="s">
        <v>33</v>
      </c>
      <c r="C64" s="1" t="s">
        <v>20</v>
      </c>
      <c r="D64" s="1" t="s">
        <v>21</v>
      </c>
      <c r="E64" s="1" t="s">
        <v>25</v>
      </c>
      <c r="F64" s="1" t="s">
        <v>75</v>
      </c>
      <c r="G64" s="1" t="s">
        <v>76</v>
      </c>
      <c r="H64" s="5">
        <v>5000</v>
      </c>
      <c r="I64" s="5">
        <v>47460</v>
      </c>
      <c r="J64" s="5">
        <v>5000</v>
      </c>
      <c r="L64" s="6">
        <f t="shared" si="6"/>
        <v>8.492</v>
      </c>
      <c r="M64" s="6">
        <f t="shared" si="7"/>
        <v>0</v>
      </c>
    </row>
    <row r="65" spans="1:13" ht="16.5" customHeight="1">
      <c r="A65" s="1" t="s">
        <v>72</v>
      </c>
      <c r="B65" s="1" t="s">
        <v>34</v>
      </c>
      <c r="C65" s="1" t="s">
        <v>20</v>
      </c>
      <c r="D65" s="1" t="s">
        <v>21</v>
      </c>
      <c r="E65" s="1" t="s">
        <v>25</v>
      </c>
      <c r="F65" s="1" t="s">
        <v>75</v>
      </c>
      <c r="G65" s="1" t="s">
        <v>76</v>
      </c>
      <c r="H65" s="5">
        <v>5000</v>
      </c>
      <c r="I65" s="5">
        <v>5000</v>
      </c>
      <c r="J65" s="5">
        <v>5000</v>
      </c>
      <c r="L65" s="6">
        <f t="shared" si="6"/>
        <v>0</v>
      </c>
      <c r="M65" s="6">
        <f t="shared" si="7"/>
        <v>0</v>
      </c>
    </row>
    <row r="66" spans="1:13" ht="16.5" customHeight="1">
      <c r="A66" s="1" t="s">
        <v>72</v>
      </c>
      <c r="B66" s="1" t="s">
        <v>35</v>
      </c>
      <c r="C66" s="1" t="s">
        <v>20</v>
      </c>
      <c r="D66" s="1" t="s">
        <v>21</v>
      </c>
      <c r="E66" s="1" t="s">
        <v>25</v>
      </c>
      <c r="F66" s="1" t="s">
        <v>75</v>
      </c>
      <c r="G66" s="1" t="s">
        <v>76</v>
      </c>
      <c r="H66" s="5">
        <v>0</v>
      </c>
      <c r="I66" s="5">
        <v>0</v>
      </c>
      <c r="J66" s="5">
        <v>0</v>
      </c>
      <c r="L66" s="6"/>
      <c r="M66" s="6"/>
    </row>
    <row r="67" spans="1:13" ht="16.5" customHeight="1">
      <c r="A67" s="1" t="s">
        <v>72</v>
      </c>
      <c r="B67" s="15" t="s">
        <v>34</v>
      </c>
      <c r="C67" s="15" t="s">
        <v>20</v>
      </c>
      <c r="D67" s="15" t="s">
        <v>21</v>
      </c>
      <c r="E67" s="15" t="s">
        <v>25</v>
      </c>
      <c r="F67" s="15" t="s">
        <v>77</v>
      </c>
      <c r="G67" s="15" t="s">
        <v>78</v>
      </c>
      <c r="H67" s="5">
        <v>7500</v>
      </c>
      <c r="I67" s="15">
        <v>0</v>
      </c>
      <c r="J67" s="5">
        <v>7500</v>
      </c>
      <c r="L67" s="6">
        <f aca="true" t="shared" si="8" ref="L67:L78">(I67-H67)/H67</f>
        <v>-1</v>
      </c>
      <c r="M67" s="6">
        <f aca="true" t="shared" si="9" ref="M67:M78">(J67-H67)/H67</f>
        <v>0</v>
      </c>
    </row>
    <row r="68" spans="1:13" ht="16.5" customHeight="1">
      <c r="A68" s="16" t="s">
        <v>79</v>
      </c>
      <c r="B68" s="16" t="s">
        <v>19</v>
      </c>
      <c r="C68" s="16" t="s">
        <v>20</v>
      </c>
      <c r="D68" s="16" t="s">
        <v>80</v>
      </c>
      <c r="E68" s="16" t="s">
        <v>22</v>
      </c>
      <c r="F68" s="16" t="s">
        <v>19</v>
      </c>
      <c r="G68" s="17" t="s">
        <v>81</v>
      </c>
      <c r="H68" s="18">
        <v>728196</v>
      </c>
      <c r="I68" s="18">
        <v>756274.3135077208</v>
      </c>
      <c r="J68" s="18">
        <v>677967</v>
      </c>
      <c r="L68" s="6">
        <f t="shared" si="8"/>
        <v>0.03855873076441072</v>
      </c>
      <c r="M68" s="6">
        <f t="shared" si="9"/>
        <v>-0.06897730830710413</v>
      </c>
    </row>
    <row r="69" spans="1:13" ht="16.5" customHeight="1">
      <c r="A69" s="1" t="s">
        <v>79</v>
      </c>
      <c r="B69" s="1" t="s">
        <v>82</v>
      </c>
      <c r="C69" s="1" t="s">
        <v>20</v>
      </c>
      <c r="D69" s="1" t="s">
        <v>80</v>
      </c>
      <c r="E69" s="1" t="s">
        <v>25</v>
      </c>
      <c r="F69" s="1" t="s">
        <v>26</v>
      </c>
      <c r="G69" s="1" t="s">
        <v>83</v>
      </c>
      <c r="H69" s="5">
        <v>171703</v>
      </c>
      <c r="I69" s="5">
        <v>172284.57368181818</v>
      </c>
      <c r="J69" s="5">
        <v>179521</v>
      </c>
      <c r="K69" s="1">
        <f>J69</f>
        <v>179521</v>
      </c>
      <c r="L69" s="6">
        <f t="shared" si="8"/>
        <v>0.003387090975802262</v>
      </c>
      <c r="M69" s="6">
        <f t="shared" si="9"/>
        <v>0.04553211067948725</v>
      </c>
    </row>
    <row r="70" spans="1:13" ht="16.5" customHeight="1">
      <c r="A70" s="1" t="s">
        <v>79</v>
      </c>
      <c r="B70" s="1" t="s">
        <v>82</v>
      </c>
      <c r="C70" s="1" t="s">
        <v>20</v>
      </c>
      <c r="D70" s="1" t="s">
        <v>80</v>
      </c>
      <c r="E70" s="1" t="s">
        <v>25</v>
      </c>
      <c r="F70" s="1" t="s">
        <v>38</v>
      </c>
      <c r="G70" s="1" t="s">
        <v>39</v>
      </c>
      <c r="H70" s="11">
        <v>75613</v>
      </c>
      <c r="I70" s="11">
        <v>83592</v>
      </c>
      <c r="J70" s="5">
        <v>91910</v>
      </c>
      <c r="K70" s="12">
        <f>J70/K69</f>
        <v>0.5119735295592159</v>
      </c>
      <c r="L70" s="6">
        <f t="shared" si="8"/>
        <v>0.10552418234959597</v>
      </c>
      <c r="M70" s="7">
        <f t="shared" si="9"/>
        <v>0.2155317207358523</v>
      </c>
    </row>
    <row r="71" spans="1:13" ht="16.5" customHeight="1">
      <c r="A71" s="1" t="s">
        <v>79</v>
      </c>
      <c r="B71" s="1" t="s">
        <v>82</v>
      </c>
      <c r="C71" s="1" t="s">
        <v>20</v>
      </c>
      <c r="D71" s="1" t="s">
        <v>80</v>
      </c>
      <c r="E71" s="1" t="s">
        <v>25</v>
      </c>
      <c r="F71" s="1" t="s">
        <v>40</v>
      </c>
      <c r="G71" s="1" t="s">
        <v>41</v>
      </c>
      <c r="H71" s="11">
        <v>28355</v>
      </c>
      <c r="I71" s="11">
        <v>29854</v>
      </c>
      <c r="J71" s="5">
        <v>30925</v>
      </c>
      <c r="K71" s="12">
        <f>J71/K69</f>
        <v>0.17226396911781908</v>
      </c>
      <c r="L71" s="6">
        <f t="shared" si="8"/>
        <v>0.05286545582789631</v>
      </c>
      <c r="M71" s="7">
        <f t="shared" si="9"/>
        <v>0.09063657203315112</v>
      </c>
    </row>
    <row r="72" spans="1:13" ht="16.5" customHeight="1">
      <c r="A72" s="1" t="s">
        <v>79</v>
      </c>
      <c r="B72" s="1" t="s">
        <v>82</v>
      </c>
      <c r="C72" s="1" t="s">
        <v>20</v>
      </c>
      <c r="D72" s="1" t="s">
        <v>80</v>
      </c>
      <c r="E72" s="1" t="s">
        <v>25</v>
      </c>
      <c r="F72" s="1" t="s">
        <v>42</v>
      </c>
      <c r="G72" s="1" t="s">
        <v>43</v>
      </c>
      <c r="H72" s="11">
        <v>57749</v>
      </c>
      <c r="I72" s="11">
        <v>59868</v>
      </c>
      <c r="J72" s="5">
        <v>63280</v>
      </c>
      <c r="K72" s="12">
        <f>J72/K69</f>
        <v>0.3524935801382568</v>
      </c>
      <c r="L72" s="6">
        <f t="shared" si="8"/>
        <v>0.03669327607404457</v>
      </c>
      <c r="M72" s="7">
        <f t="shared" si="9"/>
        <v>0.09577655024329426</v>
      </c>
    </row>
    <row r="73" spans="1:13" ht="16.5" customHeight="1">
      <c r="A73" s="1" t="s">
        <v>79</v>
      </c>
      <c r="B73" s="1" t="s">
        <v>82</v>
      </c>
      <c r="C73" s="1" t="s">
        <v>20</v>
      </c>
      <c r="D73" s="1" t="s">
        <v>80</v>
      </c>
      <c r="E73" s="1" t="s">
        <v>25</v>
      </c>
      <c r="F73" s="1" t="s">
        <v>64</v>
      </c>
      <c r="G73" s="1" t="s">
        <v>84</v>
      </c>
      <c r="H73" s="5">
        <v>22500</v>
      </c>
      <c r="I73" s="5">
        <v>33133.13</v>
      </c>
      <c r="J73" s="5">
        <v>22500</v>
      </c>
      <c r="K73" s="14">
        <f>SUM(K70:K72)</f>
        <v>1.0367310788152917</v>
      </c>
      <c r="L73" s="6">
        <f t="shared" si="8"/>
        <v>0.4725835555555554</v>
      </c>
      <c r="M73" s="6">
        <f t="shared" si="9"/>
        <v>0</v>
      </c>
    </row>
    <row r="74" spans="1:13" ht="16.5" customHeight="1">
      <c r="A74" s="1" t="s">
        <v>79</v>
      </c>
      <c r="B74" s="1" t="s">
        <v>82</v>
      </c>
      <c r="C74" s="1" t="s">
        <v>20</v>
      </c>
      <c r="D74" s="1" t="s">
        <v>80</v>
      </c>
      <c r="E74" s="1" t="s">
        <v>25</v>
      </c>
      <c r="F74" s="1" t="s">
        <v>54</v>
      </c>
      <c r="G74" s="1" t="s">
        <v>85</v>
      </c>
      <c r="H74" s="5">
        <v>5000</v>
      </c>
      <c r="I74" s="5">
        <v>4770</v>
      </c>
      <c r="J74" s="5">
        <v>5000</v>
      </c>
      <c r="L74" s="6">
        <f t="shared" si="8"/>
        <v>-0.046</v>
      </c>
      <c r="M74" s="6">
        <f t="shared" si="9"/>
        <v>0</v>
      </c>
    </row>
    <row r="75" spans="1:13" ht="16.5" customHeight="1">
      <c r="A75" s="1" t="s">
        <v>79</v>
      </c>
      <c r="B75" s="1" t="s">
        <v>82</v>
      </c>
      <c r="C75" s="1" t="s">
        <v>20</v>
      </c>
      <c r="D75" s="1" t="s">
        <v>80</v>
      </c>
      <c r="E75" s="1" t="s">
        <v>25</v>
      </c>
      <c r="F75" s="1" t="s">
        <v>86</v>
      </c>
      <c r="G75" s="1" t="s">
        <v>87</v>
      </c>
      <c r="H75" s="5">
        <v>160913</v>
      </c>
      <c r="I75" s="5">
        <v>144781.12</v>
      </c>
      <c r="J75" s="5">
        <v>50000</v>
      </c>
      <c r="L75" s="6">
        <f t="shared" si="8"/>
        <v>-0.10025218596384385</v>
      </c>
      <c r="M75" s="6">
        <f t="shared" si="9"/>
        <v>-0.689273085456116</v>
      </c>
    </row>
    <row r="76" spans="1:13" ht="16.5" customHeight="1">
      <c r="A76" s="15" t="s">
        <v>79</v>
      </c>
      <c r="B76" s="15" t="s">
        <v>34</v>
      </c>
      <c r="C76" s="15" t="s">
        <v>20</v>
      </c>
      <c r="D76" s="15" t="s">
        <v>88</v>
      </c>
      <c r="E76" s="15" t="s">
        <v>25</v>
      </c>
      <c r="F76" s="15" t="s">
        <v>32</v>
      </c>
      <c r="G76" s="15" t="s">
        <v>89</v>
      </c>
      <c r="H76" s="15">
        <v>206363</v>
      </c>
      <c r="I76" s="15">
        <v>227991.48982590262</v>
      </c>
      <c r="J76" s="15">
        <v>234831</v>
      </c>
      <c r="L76" s="6">
        <f t="shared" si="8"/>
        <v>0.10480798314573166</v>
      </c>
      <c r="M76" s="7">
        <f t="shared" si="9"/>
        <v>0.1379510861927768</v>
      </c>
    </row>
    <row r="77" spans="1:13" ht="16.5" customHeight="1">
      <c r="A77" s="8" t="s">
        <v>18</v>
      </c>
      <c r="B77" s="8" t="s">
        <v>19</v>
      </c>
      <c r="C77" s="8" t="s">
        <v>20</v>
      </c>
      <c r="D77" s="8" t="s">
        <v>90</v>
      </c>
      <c r="E77" s="8" t="s">
        <v>22</v>
      </c>
      <c r="F77" s="8" t="s">
        <v>19</v>
      </c>
      <c r="G77" s="19" t="s">
        <v>91</v>
      </c>
      <c r="H77" s="20">
        <v>3057407</v>
      </c>
      <c r="I77" s="20">
        <v>3051707.8736142674</v>
      </c>
      <c r="J77" s="20">
        <v>3439085</v>
      </c>
      <c r="L77" s="6">
        <f t="shared" si="8"/>
        <v>-0.001864039163164261</v>
      </c>
      <c r="M77" s="7">
        <f t="shared" si="9"/>
        <v>0.12483715776146258</v>
      </c>
    </row>
    <row r="78" spans="1:13" ht="16.5" customHeight="1">
      <c r="A78" s="8" t="s">
        <v>18</v>
      </c>
      <c r="B78" s="8" t="s">
        <v>35</v>
      </c>
      <c r="C78" s="8" t="s">
        <v>20</v>
      </c>
      <c r="D78" s="8" t="s">
        <v>90</v>
      </c>
      <c r="E78" s="8" t="s">
        <v>25</v>
      </c>
      <c r="F78" s="8" t="s">
        <v>92</v>
      </c>
      <c r="G78" s="8" t="s">
        <v>27</v>
      </c>
      <c r="H78" s="9">
        <v>1177829</v>
      </c>
      <c r="I78" s="9">
        <v>1344546.0159881033</v>
      </c>
      <c r="J78" s="9">
        <v>1201668</v>
      </c>
      <c r="L78" s="6">
        <f t="shared" si="8"/>
        <v>0.14154602746927045</v>
      </c>
      <c r="M78" s="6">
        <f t="shared" si="9"/>
        <v>0.020239780137863816</v>
      </c>
    </row>
    <row r="79" spans="1:13" ht="16.5" customHeight="1">
      <c r="A79" s="1" t="s">
        <v>18</v>
      </c>
      <c r="B79" s="1" t="s">
        <v>93</v>
      </c>
      <c r="C79" s="1" t="s">
        <v>20</v>
      </c>
      <c r="D79" s="1" t="s">
        <v>90</v>
      </c>
      <c r="E79" s="1" t="s">
        <v>25</v>
      </c>
      <c r="F79" s="1" t="s">
        <v>26</v>
      </c>
      <c r="G79" s="1" t="s">
        <v>94</v>
      </c>
      <c r="H79" s="5">
        <v>0</v>
      </c>
      <c r="I79" s="5">
        <v>0</v>
      </c>
      <c r="J79" s="5">
        <v>340411</v>
      </c>
      <c r="L79" s="6"/>
      <c r="M79" s="6"/>
    </row>
    <row r="80" spans="1:13" ht="16.5" customHeight="1">
      <c r="A80" s="1" t="s">
        <v>18</v>
      </c>
      <c r="B80" s="1" t="s">
        <v>35</v>
      </c>
      <c r="C80" s="1" t="s">
        <v>20</v>
      </c>
      <c r="D80" s="1" t="s">
        <v>90</v>
      </c>
      <c r="E80" s="1" t="s">
        <v>25</v>
      </c>
      <c r="F80" s="1" t="s">
        <v>69</v>
      </c>
      <c r="G80" s="1" t="s">
        <v>95</v>
      </c>
      <c r="H80" s="5">
        <v>0</v>
      </c>
      <c r="I80" s="5">
        <v>11891</v>
      </c>
      <c r="J80" s="5">
        <v>12486</v>
      </c>
      <c r="L80" s="6"/>
      <c r="M80" s="6"/>
    </row>
    <row r="81" spans="1:13" ht="16.5" customHeight="1">
      <c r="A81" s="1" t="s">
        <v>18</v>
      </c>
      <c r="B81" s="1" t="s">
        <v>35</v>
      </c>
      <c r="C81" s="1" t="s">
        <v>20</v>
      </c>
      <c r="D81" s="1" t="s">
        <v>90</v>
      </c>
      <c r="E81" s="1" t="s">
        <v>25</v>
      </c>
      <c r="F81" s="1" t="s">
        <v>96</v>
      </c>
      <c r="G81" s="1" t="s">
        <v>97</v>
      </c>
      <c r="H81" s="5">
        <v>437476</v>
      </c>
      <c r="I81" s="5">
        <v>409275.0476261642</v>
      </c>
      <c r="J81" s="5">
        <v>455646</v>
      </c>
      <c r="L81" s="6">
        <f>(I81-H81)/H81</f>
        <v>-0.06446285595972301</v>
      </c>
      <c r="M81" s="6">
        <f>(J81-H81)/H81</f>
        <v>0.04153370699192641</v>
      </c>
    </row>
    <row r="82" spans="8:13" ht="16.5" customHeight="1">
      <c r="H82" s="5"/>
      <c r="I82" s="5"/>
      <c r="J82" s="5"/>
      <c r="K82" s="1">
        <f>SUM(J78:J81)</f>
        <v>2010211</v>
      </c>
      <c r="L82" s="6"/>
      <c r="M82" s="6"/>
    </row>
    <row r="83" spans="1:13" ht="16.5" customHeight="1">
      <c r="A83" s="1" t="s">
        <v>18</v>
      </c>
      <c r="B83" s="1" t="s">
        <v>35</v>
      </c>
      <c r="C83" s="1" t="s">
        <v>20</v>
      </c>
      <c r="D83" s="1" t="s">
        <v>90</v>
      </c>
      <c r="E83" s="1" t="s">
        <v>25</v>
      </c>
      <c r="F83" s="1" t="s">
        <v>38</v>
      </c>
      <c r="G83" s="1" t="s">
        <v>39</v>
      </c>
      <c r="H83" s="11">
        <v>354721</v>
      </c>
      <c r="I83" s="11">
        <v>383119</v>
      </c>
      <c r="J83" s="5">
        <v>476219</v>
      </c>
      <c r="K83" s="12">
        <f>J83/K82</f>
        <v>0.23690000701418906</v>
      </c>
      <c r="L83" s="6">
        <f aca="true" t="shared" si="10" ref="L83:L88">(I83-H83)/H83</f>
        <v>0.08005728445736227</v>
      </c>
      <c r="M83" s="7">
        <f aca="true" t="shared" si="11" ref="M83:M88">(J83-H83)/H83</f>
        <v>0.3425170768012043</v>
      </c>
    </row>
    <row r="84" spans="1:13" ht="16.5" customHeight="1">
      <c r="A84" s="1" t="s">
        <v>18</v>
      </c>
      <c r="B84" s="1" t="s">
        <v>35</v>
      </c>
      <c r="C84" s="1" t="s">
        <v>20</v>
      </c>
      <c r="D84" s="1" t="s">
        <v>90</v>
      </c>
      <c r="E84" s="1" t="s">
        <v>25</v>
      </c>
      <c r="F84" s="1" t="s">
        <v>40</v>
      </c>
      <c r="G84" s="1" t="s">
        <v>41</v>
      </c>
      <c r="H84" s="11">
        <v>123571</v>
      </c>
      <c r="I84" s="11">
        <v>133464</v>
      </c>
      <c r="J84" s="5">
        <v>153781</v>
      </c>
      <c r="K84" s="12">
        <f>J84/K82</f>
        <v>0.07649992960937932</v>
      </c>
      <c r="L84" s="6">
        <f t="shared" si="10"/>
        <v>0.0800592371996666</v>
      </c>
      <c r="M84" s="7">
        <f t="shared" si="11"/>
        <v>0.24447483632891212</v>
      </c>
    </row>
    <row r="85" spans="1:13" ht="16.5" customHeight="1">
      <c r="A85" s="1" t="s">
        <v>18</v>
      </c>
      <c r="B85" s="1" t="s">
        <v>35</v>
      </c>
      <c r="C85" s="1" t="s">
        <v>20</v>
      </c>
      <c r="D85" s="1" t="s">
        <v>90</v>
      </c>
      <c r="E85" s="1" t="s">
        <v>25</v>
      </c>
      <c r="F85" s="1" t="s">
        <v>42</v>
      </c>
      <c r="G85" s="1" t="s">
        <v>43</v>
      </c>
      <c r="H85" s="11">
        <v>841532</v>
      </c>
      <c r="I85" s="11">
        <v>668947</v>
      </c>
      <c r="J85" s="5">
        <v>703574</v>
      </c>
      <c r="K85" s="12">
        <f>J85/K82</f>
        <v>0.35000007461903254</v>
      </c>
      <c r="L85" s="6">
        <f t="shared" si="10"/>
        <v>-0.20508429863629665</v>
      </c>
      <c r="M85" s="7">
        <f t="shared" si="11"/>
        <v>-0.16393672492549302</v>
      </c>
    </row>
    <row r="86" spans="1:13" ht="16.5" customHeight="1">
      <c r="A86" s="1" t="s">
        <v>18</v>
      </c>
      <c r="B86" s="1" t="s">
        <v>35</v>
      </c>
      <c r="C86" s="1" t="s">
        <v>20</v>
      </c>
      <c r="D86" s="1" t="s">
        <v>90</v>
      </c>
      <c r="E86" s="1" t="s">
        <v>25</v>
      </c>
      <c r="F86" s="1" t="s">
        <v>48</v>
      </c>
      <c r="G86" s="1" t="s">
        <v>84</v>
      </c>
      <c r="H86" s="5">
        <v>113500</v>
      </c>
      <c r="I86" s="5">
        <v>79958.41</v>
      </c>
      <c r="J86" s="5">
        <v>82500</v>
      </c>
      <c r="K86" s="14">
        <f>SUM(K83:K85)</f>
        <v>0.6634000112426008</v>
      </c>
      <c r="L86" s="6">
        <f t="shared" si="10"/>
        <v>-0.29552061674008806</v>
      </c>
      <c r="M86" s="6">
        <f t="shared" si="11"/>
        <v>-0.27312775330396477</v>
      </c>
    </row>
    <row r="87" spans="1:13" ht="16.5" customHeight="1">
      <c r="A87" s="1" t="s">
        <v>18</v>
      </c>
      <c r="B87" s="1" t="s">
        <v>35</v>
      </c>
      <c r="C87" s="1" t="s">
        <v>20</v>
      </c>
      <c r="D87" s="1" t="s">
        <v>90</v>
      </c>
      <c r="E87" s="1" t="s">
        <v>25</v>
      </c>
      <c r="F87" s="1" t="s">
        <v>52</v>
      </c>
      <c r="G87" s="1" t="s">
        <v>98</v>
      </c>
      <c r="H87" s="5">
        <v>500</v>
      </c>
      <c r="I87" s="5">
        <v>7190.83</v>
      </c>
      <c r="J87" s="5">
        <v>500</v>
      </c>
      <c r="L87" s="6">
        <f t="shared" si="10"/>
        <v>13.38166</v>
      </c>
      <c r="M87" s="6">
        <f t="shared" si="11"/>
        <v>0</v>
      </c>
    </row>
    <row r="88" spans="1:13" ht="16.5" customHeight="1">
      <c r="A88" s="1" t="s">
        <v>18</v>
      </c>
      <c r="B88" s="1" t="s">
        <v>35</v>
      </c>
      <c r="C88" s="1" t="s">
        <v>20</v>
      </c>
      <c r="D88" s="1" t="s">
        <v>90</v>
      </c>
      <c r="E88" s="1" t="s">
        <v>25</v>
      </c>
      <c r="F88" s="1" t="s">
        <v>54</v>
      </c>
      <c r="G88" s="1" t="s">
        <v>85</v>
      </c>
      <c r="H88" s="5">
        <v>7978</v>
      </c>
      <c r="I88" s="5">
        <v>13267.43</v>
      </c>
      <c r="J88" s="5">
        <v>7500</v>
      </c>
      <c r="L88" s="6">
        <f t="shared" si="10"/>
        <v>0.6630020055151667</v>
      </c>
      <c r="M88" s="6">
        <f t="shared" si="11"/>
        <v>-0.059914765605414894</v>
      </c>
    </row>
    <row r="89" spans="1:13" ht="16.5" customHeight="1">
      <c r="A89" s="1" t="s">
        <v>18</v>
      </c>
      <c r="B89" s="1" t="s">
        <v>35</v>
      </c>
      <c r="C89" s="1" t="s">
        <v>20</v>
      </c>
      <c r="D89" s="1" t="s">
        <v>90</v>
      </c>
      <c r="E89" s="1" t="s">
        <v>25</v>
      </c>
      <c r="F89" s="1" t="s">
        <v>59</v>
      </c>
      <c r="G89" s="1" t="s">
        <v>60</v>
      </c>
      <c r="H89" s="5">
        <v>0</v>
      </c>
      <c r="I89" s="5">
        <v>0</v>
      </c>
      <c r="J89" s="5">
        <v>4800</v>
      </c>
      <c r="L89" s="6"/>
      <c r="M89" s="6"/>
    </row>
    <row r="90" spans="1:13" ht="16.5" customHeight="1">
      <c r="A90" s="1" t="s">
        <v>18</v>
      </c>
      <c r="B90" s="1" t="s">
        <v>35</v>
      </c>
      <c r="C90" s="1" t="s">
        <v>20</v>
      </c>
      <c r="D90" s="1" t="s">
        <v>90</v>
      </c>
      <c r="E90" s="1" t="s">
        <v>25</v>
      </c>
      <c r="F90" s="1" t="s">
        <v>99</v>
      </c>
      <c r="G90" s="1" t="s">
        <v>100</v>
      </c>
      <c r="H90" s="5">
        <v>300</v>
      </c>
      <c r="I90" s="5">
        <v>49.14</v>
      </c>
      <c r="J90" s="5">
        <v>0</v>
      </c>
      <c r="L90" s="6">
        <f>(I90-H90)/H90</f>
        <v>-0.8362</v>
      </c>
      <c r="M90" s="6">
        <f>(J90-H90)/H90</f>
        <v>-1</v>
      </c>
    </row>
    <row r="91" spans="1:13" ht="16.5" customHeight="1">
      <c r="A91" s="8" t="s">
        <v>79</v>
      </c>
      <c r="B91" s="8" t="s">
        <v>19</v>
      </c>
      <c r="C91" s="8" t="s">
        <v>20</v>
      </c>
      <c r="D91" s="8" t="s">
        <v>101</v>
      </c>
      <c r="E91" s="8" t="s">
        <v>22</v>
      </c>
      <c r="F91" s="8" t="s">
        <v>19</v>
      </c>
      <c r="G91" s="19" t="s">
        <v>102</v>
      </c>
      <c r="H91" s="20">
        <v>519687</v>
      </c>
      <c r="I91" s="20">
        <v>475316.59483208</v>
      </c>
      <c r="J91" s="20">
        <v>396061</v>
      </c>
      <c r="L91" s="6">
        <f>(I91-H91)/H91</f>
        <v>-0.0853790938929009</v>
      </c>
      <c r="M91" s="6">
        <f>(J91-H91)/H91</f>
        <v>-0.23788549646229365</v>
      </c>
    </row>
    <row r="92" spans="1:13" ht="16.5" customHeight="1">
      <c r="A92" s="8" t="s">
        <v>79</v>
      </c>
      <c r="B92" s="8" t="s">
        <v>93</v>
      </c>
      <c r="C92" s="8" t="s">
        <v>20</v>
      </c>
      <c r="D92" s="8" t="s">
        <v>101</v>
      </c>
      <c r="E92" s="8" t="s">
        <v>103</v>
      </c>
      <c r="F92" s="8" t="s">
        <v>92</v>
      </c>
      <c r="G92" s="8" t="s">
        <v>27</v>
      </c>
      <c r="H92" s="9">
        <v>267880</v>
      </c>
      <c r="I92" s="9">
        <v>190176.92891770092</v>
      </c>
      <c r="J92" s="9">
        <v>155199</v>
      </c>
      <c r="L92" s="6">
        <f>(I92-H92)/H92</f>
        <v>-0.290066713014406</v>
      </c>
      <c r="M92" s="6">
        <f>(J92-H92)/H92</f>
        <v>-0.4206398387337614</v>
      </c>
    </row>
    <row r="93" spans="1:13" ht="16.5" customHeight="1">
      <c r="A93" s="1" t="s">
        <v>79</v>
      </c>
      <c r="B93" s="1" t="s">
        <v>93</v>
      </c>
      <c r="C93" s="1" t="s">
        <v>20</v>
      </c>
      <c r="D93" s="1" t="s">
        <v>101</v>
      </c>
      <c r="E93" s="1" t="s">
        <v>103</v>
      </c>
      <c r="F93" s="1" t="s">
        <v>96</v>
      </c>
      <c r="G93" s="1" t="s">
        <v>97</v>
      </c>
      <c r="H93" s="5">
        <v>125715</v>
      </c>
      <c r="I93" s="5">
        <v>133081.7559143791</v>
      </c>
      <c r="J93" s="5">
        <v>100925</v>
      </c>
      <c r="L93" s="6">
        <f>(I93-H93)/H93</f>
        <v>0.058598861825391445</v>
      </c>
      <c r="M93" s="6">
        <f>(J93-H93)/H93</f>
        <v>-0.197192061408742</v>
      </c>
    </row>
    <row r="94" spans="8:13" ht="16.5" customHeight="1">
      <c r="H94" s="5"/>
      <c r="I94" s="5"/>
      <c r="J94" s="5"/>
      <c r="K94" s="1">
        <f>SUM(J92:J93)</f>
        <v>256124</v>
      </c>
      <c r="L94" s="6"/>
      <c r="M94" s="6"/>
    </row>
    <row r="95" spans="1:13" ht="16.5" customHeight="1">
      <c r="A95" s="1" t="s">
        <v>79</v>
      </c>
      <c r="B95" s="1" t="s">
        <v>93</v>
      </c>
      <c r="C95" s="1" t="s">
        <v>20</v>
      </c>
      <c r="D95" s="1" t="s">
        <v>101</v>
      </c>
      <c r="E95" s="1" t="s">
        <v>103</v>
      </c>
      <c r="F95" s="1" t="s">
        <v>38</v>
      </c>
      <c r="G95" s="1" t="s">
        <v>39</v>
      </c>
      <c r="H95" s="11">
        <v>31576</v>
      </c>
      <c r="I95" s="11">
        <v>71007</v>
      </c>
      <c r="J95" s="5">
        <v>60677</v>
      </c>
      <c r="K95" s="12">
        <f>J95/K94</f>
        <v>0.2369047804969468</v>
      </c>
      <c r="L95" s="6">
        <f aca="true" t="shared" si="12" ref="L95:L109">(I95-H95)/H95</f>
        <v>1.248764884722574</v>
      </c>
      <c r="M95" s="7">
        <f aca="true" t="shared" si="13" ref="M95:M109">(J95-H95)/H95</f>
        <v>0.9216176843172029</v>
      </c>
    </row>
    <row r="96" spans="1:13" ht="16.5" customHeight="1">
      <c r="A96" s="1" t="s">
        <v>79</v>
      </c>
      <c r="B96" s="1" t="s">
        <v>93</v>
      </c>
      <c r="C96" s="1" t="s">
        <v>20</v>
      </c>
      <c r="D96" s="1" t="s">
        <v>101</v>
      </c>
      <c r="E96" s="1" t="s">
        <v>103</v>
      </c>
      <c r="F96" s="1" t="s">
        <v>40</v>
      </c>
      <c r="G96" s="1" t="s">
        <v>41</v>
      </c>
      <c r="H96" s="11">
        <v>30110</v>
      </c>
      <c r="I96" s="11">
        <v>24736</v>
      </c>
      <c r="J96" s="5">
        <v>19593</v>
      </c>
      <c r="K96" s="12">
        <f>J96/K94</f>
        <v>0.07649810248161047</v>
      </c>
      <c r="L96" s="6">
        <f t="shared" si="12"/>
        <v>-0.17847891066090998</v>
      </c>
      <c r="M96" s="6">
        <f t="shared" si="13"/>
        <v>-0.34928595151112585</v>
      </c>
    </row>
    <row r="97" spans="1:13" ht="16.5" customHeight="1">
      <c r="A97" s="1" t="s">
        <v>79</v>
      </c>
      <c r="B97" s="1" t="s">
        <v>93</v>
      </c>
      <c r="C97" s="1" t="s">
        <v>20</v>
      </c>
      <c r="D97" s="1" t="s">
        <v>101</v>
      </c>
      <c r="E97" s="1" t="s">
        <v>103</v>
      </c>
      <c r="F97" s="1" t="s">
        <v>42</v>
      </c>
      <c r="G97" s="1" t="s">
        <v>43</v>
      </c>
      <c r="H97" s="11">
        <v>54084</v>
      </c>
      <c r="I97" s="11">
        <v>54084</v>
      </c>
      <c r="J97" s="5">
        <v>57167</v>
      </c>
      <c r="K97" s="12">
        <f>J97/K94</f>
        <v>0.22320048101700737</v>
      </c>
      <c r="L97" s="6">
        <f t="shared" si="12"/>
        <v>0</v>
      </c>
      <c r="M97" s="6">
        <f t="shared" si="13"/>
        <v>0.05700391982841506</v>
      </c>
    </row>
    <row r="98" spans="1:13" ht="16.5" customHeight="1">
      <c r="A98" s="1" t="s">
        <v>79</v>
      </c>
      <c r="B98" s="1" t="s">
        <v>35</v>
      </c>
      <c r="C98" s="1" t="s">
        <v>20</v>
      </c>
      <c r="D98" s="1" t="s">
        <v>101</v>
      </c>
      <c r="E98" s="1" t="s">
        <v>103</v>
      </c>
      <c r="F98" s="1" t="s">
        <v>54</v>
      </c>
      <c r="G98" s="1" t="s">
        <v>85</v>
      </c>
      <c r="H98" s="5">
        <v>4800</v>
      </c>
      <c r="I98" s="5">
        <v>2230.91</v>
      </c>
      <c r="J98" s="5">
        <v>2500</v>
      </c>
      <c r="K98" s="14">
        <f>SUM(K95:K97)</f>
        <v>0.5366033639955646</v>
      </c>
      <c r="L98" s="6">
        <f t="shared" si="12"/>
        <v>-0.5352270833333334</v>
      </c>
      <c r="M98" s="6">
        <f t="shared" si="13"/>
        <v>-0.4791666666666667</v>
      </c>
    </row>
    <row r="99" spans="1:13" ht="16.5" customHeight="1">
      <c r="A99" s="1" t="s">
        <v>79</v>
      </c>
      <c r="B99" s="1" t="s">
        <v>35</v>
      </c>
      <c r="C99" s="1" t="s">
        <v>20</v>
      </c>
      <c r="D99" s="1" t="s">
        <v>101</v>
      </c>
      <c r="E99" s="1" t="s">
        <v>103</v>
      </c>
      <c r="F99" s="1" t="s">
        <v>75</v>
      </c>
      <c r="G99" s="1" t="s">
        <v>104</v>
      </c>
      <c r="H99" s="5">
        <v>5522</v>
      </c>
      <c r="I99" s="5">
        <v>0</v>
      </c>
      <c r="J99" s="5">
        <v>0</v>
      </c>
      <c r="L99" s="6">
        <f t="shared" si="12"/>
        <v>-1</v>
      </c>
      <c r="M99" s="6">
        <f t="shared" si="13"/>
        <v>-1</v>
      </c>
    </row>
    <row r="100" spans="1:13" ht="16.5" customHeight="1">
      <c r="A100" s="8" t="s">
        <v>18</v>
      </c>
      <c r="B100" s="8" t="s">
        <v>19</v>
      </c>
      <c r="C100" s="8" t="s">
        <v>20</v>
      </c>
      <c r="D100" s="8" t="s">
        <v>105</v>
      </c>
      <c r="E100" s="8" t="s">
        <v>22</v>
      </c>
      <c r="F100" s="8" t="s">
        <v>19</v>
      </c>
      <c r="G100" s="19" t="s">
        <v>106</v>
      </c>
      <c r="H100" s="20">
        <v>24750</v>
      </c>
      <c r="I100" s="20">
        <v>6460.89</v>
      </c>
      <c r="J100" s="20">
        <v>24750</v>
      </c>
      <c r="L100" s="6">
        <f t="shared" si="12"/>
        <v>-0.7389539393939394</v>
      </c>
      <c r="M100" s="6">
        <f t="shared" si="13"/>
        <v>0</v>
      </c>
    </row>
    <row r="101" spans="1:13" ht="16.5" customHeight="1">
      <c r="A101" s="8" t="s">
        <v>18</v>
      </c>
      <c r="B101" s="8" t="s">
        <v>107</v>
      </c>
      <c r="C101" s="8" t="s">
        <v>20</v>
      </c>
      <c r="D101" s="8" t="s">
        <v>105</v>
      </c>
      <c r="E101" s="8" t="s">
        <v>25</v>
      </c>
      <c r="F101" s="8" t="s">
        <v>92</v>
      </c>
      <c r="G101" s="8" t="s">
        <v>27</v>
      </c>
      <c r="H101" s="9">
        <v>23250</v>
      </c>
      <c r="I101" s="9">
        <v>4588</v>
      </c>
      <c r="J101" s="9">
        <v>23250</v>
      </c>
      <c r="L101" s="6">
        <f t="shared" si="12"/>
        <v>-0.8026666666666666</v>
      </c>
      <c r="M101" s="6">
        <f t="shared" si="13"/>
        <v>0</v>
      </c>
    </row>
    <row r="102" spans="1:13" ht="16.5" customHeight="1">
      <c r="A102" s="1" t="s">
        <v>18</v>
      </c>
      <c r="B102" s="1" t="s">
        <v>107</v>
      </c>
      <c r="C102" s="1" t="s">
        <v>20</v>
      </c>
      <c r="D102" s="1" t="s">
        <v>105</v>
      </c>
      <c r="E102" s="1" t="s">
        <v>25</v>
      </c>
      <c r="F102" s="1" t="s">
        <v>54</v>
      </c>
      <c r="G102" s="1" t="s">
        <v>85</v>
      </c>
      <c r="H102" s="15">
        <v>1500</v>
      </c>
      <c r="I102" s="15">
        <v>1872.89</v>
      </c>
      <c r="J102" s="15">
        <v>1500</v>
      </c>
      <c r="L102" s="6">
        <f t="shared" si="12"/>
        <v>0.2485933333333334</v>
      </c>
      <c r="M102" s="6">
        <f t="shared" si="13"/>
        <v>0</v>
      </c>
    </row>
    <row r="103" spans="1:13" ht="16.5" customHeight="1">
      <c r="A103" s="8" t="s">
        <v>18</v>
      </c>
      <c r="B103" s="8" t="s">
        <v>19</v>
      </c>
      <c r="C103" s="8" t="s">
        <v>20</v>
      </c>
      <c r="D103" s="8" t="s">
        <v>108</v>
      </c>
      <c r="E103" s="8" t="s">
        <v>22</v>
      </c>
      <c r="F103" s="8" t="s">
        <v>19</v>
      </c>
      <c r="G103" s="21" t="s">
        <v>109</v>
      </c>
      <c r="H103" s="20">
        <v>1740014</v>
      </c>
      <c r="I103" s="20">
        <v>1820609</v>
      </c>
      <c r="J103" s="20">
        <v>1889041</v>
      </c>
      <c r="L103" s="6">
        <f t="shared" si="12"/>
        <v>0.04631859283890819</v>
      </c>
      <c r="M103" s="7">
        <f t="shared" si="13"/>
        <v>0.08564701203553535</v>
      </c>
    </row>
    <row r="104" spans="1:13" ht="16.5" customHeight="1">
      <c r="A104" s="8" t="s">
        <v>18</v>
      </c>
      <c r="B104" s="8" t="s">
        <v>82</v>
      </c>
      <c r="C104" s="8" t="s">
        <v>20</v>
      </c>
      <c r="D104" s="8" t="s">
        <v>108</v>
      </c>
      <c r="E104" s="8" t="s">
        <v>25</v>
      </c>
      <c r="F104" s="8" t="s">
        <v>26</v>
      </c>
      <c r="G104" s="8" t="s">
        <v>110</v>
      </c>
      <c r="H104" s="9">
        <v>1342500</v>
      </c>
      <c r="I104" s="9">
        <v>1404683</v>
      </c>
      <c r="J104" s="9">
        <v>1438283</v>
      </c>
      <c r="L104" s="6">
        <f t="shared" si="12"/>
        <v>0.04631880819366853</v>
      </c>
      <c r="M104" s="6">
        <f t="shared" si="13"/>
        <v>0.07134674115456238</v>
      </c>
    </row>
    <row r="105" spans="1:13" ht="16.5" customHeight="1">
      <c r="A105" s="1" t="s">
        <v>18</v>
      </c>
      <c r="B105" s="1" t="s">
        <v>82</v>
      </c>
      <c r="C105" s="1" t="s">
        <v>20</v>
      </c>
      <c r="D105" s="1" t="s">
        <v>108</v>
      </c>
      <c r="E105" s="1" t="s">
        <v>25</v>
      </c>
      <c r="F105" s="1" t="s">
        <v>38</v>
      </c>
      <c r="G105" s="1" t="s">
        <v>39</v>
      </c>
      <c r="H105" s="5">
        <v>294813</v>
      </c>
      <c r="I105" s="5">
        <v>308468</v>
      </c>
      <c r="J105" s="5">
        <v>340729</v>
      </c>
      <c r="L105" s="6">
        <f t="shared" si="12"/>
        <v>0.04631749617554178</v>
      </c>
      <c r="M105" s="6">
        <f t="shared" si="13"/>
        <v>0.155746184869731</v>
      </c>
    </row>
    <row r="106" spans="1:13" ht="16.5" customHeight="1">
      <c r="A106" s="15" t="s">
        <v>18</v>
      </c>
      <c r="B106" s="15" t="s">
        <v>82</v>
      </c>
      <c r="C106" s="15" t="s">
        <v>20</v>
      </c>
      <c r="D106" s="15" t="s">
        <v>108</v>
      </c>
      <c r="E106" s="15" t="s">
        <v>25</v>
      </c>
      <c r="F106" s="15" t="s">
        <v>40</v>
      </c>
      <c r="G106" s="15" t="s">
        <v>41</v>
      </c>
      <c r="H106" s="15">
        <v>102701</v>
      </c>
      <c r="I106" s="15">
        <v>107458</v>
      </c>
      <c r="J106" s="15">
        <v>110029</v>
      </c>
      <c r="L106" s="6">
        <f t="shared" si="12"/>
        <v>0.04631892581377007</v>
      </c>
      <c r="M106" s="6">
        <f t="shared" si="13"/>
        <v>0.07135276190105257</v>
      </c>
    </row>
    <row r="107" spans="1:13" ht="16.5" customHeight="1">
      <c r="A107" s="8" t="s">
        <v>79</v>
      </c>
      <c r="B107" s="8" t="s">
        <v>19</v>
      </c>
      <c r="C107" s="8" t="s">
        <v>20</v>
      </c>
      <c r="D107" s="8" t="s">
        <v>111</v>
      </c>
      <c r="E107" s="8" t="s">
        <v>22</v>
      </c>
      <c r="F107" s="8" t="s">
        <v>19</v>
      </c>
      <c r="G107" s="19" t="s">
        <v>112</v>
      </c>
      <c r="H107" s="20">
        <v>114093</v>
      </c>
      <c r="I107" s="20">
        <v>120950.13814255179</v>
      </c>
      <c r="J107" s="20">
        <v>136983</v>
      </c>
      <c r="L107" s="6">
        <f t="shared" si="12"/>
        <v>0.06010130457216297</v>
      </c>
      <c r="M107" s="6">
        <f t="shared" si="13"/>
        <v>0.20062580526412663</v>
      </c>
    </row>
    <row r="108" spans="1:13" ht="16.5" customHeight="1">
      <c r="A108" s="8" t="s">
        <v>79</v>
      </c>
      <c r="B108" s="8" t="s">
        <v>35</v>
      </c>
      <c r="C108" s="8" t="s">
        <v>20</v>
      </c>
      <c r="D108" s="8" t="s">
        <v>111</v>
      </c>
      <c r="E108" s="8" t="s">
        <v>25</v>
      </c>
      <c r="F108" s="8" t="s">
        <v>92</v>
      </c>
      <c r="G108" s="8" t="s">
        <v>27</v>
      </c>
      <c r="H108" s="9">
        <v>59577</v>
      </c>
      <c r="I108" s="9">
        <v>58011.78814255179</v>
      </c>
      <c r="J108" s="9">
        <v>60332</v>
      </c>
      <c r="L108" s="6">
        <f t="shared" si="12"/>
        <v>-0.026272082472232713</v>
      </c>
      <c r="M108" s="6">
        <f t="shared" si="13"/>
        <v>0.012672675696997163</v>
      </c>
    </row>
    <row r="109" spans="1:13" ht="16.5" customHeight="1">
      <c r="A109" s="1" t="s">
        <v>79</v>
      </c>
      <c r="B109" s="1" t="s">
        <v>35</v>
      </c>
      <c r="C109" s="1" t="s">
        <v>20</v>
      </c>
      <c r="D109" s="1" t="s">
        <v>111</v>
      </c>
      <c r="E109" s="1" t="s">
        <v>25</v>
      </c>
      <c r="F109" s="1" t="s">
        <v>69</v>
      </c>
      <c r="G109" s="1" t="s">
        <v>95</v>
      </c>
      <c r="H109" s="5">
        <v>13775</v>
      </c>
      <c r="I109" s="5">
        <v>13775</v>
      </c>
      <c r="J109" s="5">
        <v>14326</v>
      </c>
      <c r="L109" s="6">
        <f t="shared" si="12"/>
        <v>0</v>
      </c>
      <c r="M109" s="6">
        <f t="shared" si="13"/>
        <v>0.04</v>
      </c>
    </row>
    <row r="110" spans="1:13" ht="16.5" customHeight="1">
      <c r="A110" s="1" t="s">
        <v>79</v>
      </c>
      <c r="B110" s="1" t="s">
        <v>35</v>
      </c>
      <c r="C110" s="1" t="s">
        <v>20</v>
      </c>
      <c r="D110" s="1" t="s">
        <v>111</v>
      </c>
      <c r="E110" s="1" t="s">
        <v>25</v>
      </c>
      <c r="F110" s="1" t="s">
        <v>96</v>
      </c>
      <c r="G110" s="1" t="s">
        <v>97</v>
      </c>
      <c r="H110" s="5">
        <v>0</v>
      </c>
      <c r="I110" s="5">
        <v>6653.54</v>
      </c>
      <c r="J110" s="5">
        <v>12500</v>
      </c>
      <c r="L110" s="6"/>
      <c r="M110" s="6"/>
    </row>
    <row r="111" spans="1:13" ht="16.5" customHeight="1">
      <c r="A111" s="1" t="s">
        <v>79</v>
      </c>
      <c r="B111" s="1" t="s">
        <v>35</v>
      </c>
      <c r="C111" s="1" t="s">
        <v>20</v>
      </c>
      <c r="D111" s="1" t="s">
        <v>111</v>
      </c>
      <c r="E111" s="1" t="s">
        <v>25</v>
      </c>
      <c r="F111" s="1" t="s">
        <v>38</v>
      </c>
      <c r="G111" s="1" t="s">
        <v>39</v>
      </c>
      <c r="H111" s="5">
        <v>16108</v>
      </c>
      <c r="I111" s="5">
        <v>17127</v>
      </c>
      <c r="J111" s="5">
        <v>20648</v>
      </c>
      <c r="L111" s="6">
        <f aca="true" t="shared" si="14" ref="L111:L122">(I111-H111)/H111</f>
        <v>0.06326049168115222</v>
      </c>
      <c r="M111" s="7">
        <f aca="true" t="shared" si="15" ref="M111:M122">(J111-H111)/H111</f>
        <v>0.2818475291780482</v>
      </c>
    </row>
    <row r="112" spans="1:13" ht="16.5" customHeight="1">
      <c r="A112" s="1" t="s">
        <v>79</v>
      </c>
      <c r="B112" s="1" t="s">
        <v>35</v>
      </c>
      <c r="C112" s="1" t="s">
        <v>20</v>
      </c>
      <c r="D112" s="1" t="s">
        <v>111</v>
      </c>
      <c r="E112" s="1" t="s">
        <v>25</v>
      </c>
      <c r="F112" s="1" t="s">
        <v>40</v>
      </c>
      <c r="G112" s="1" t="s">
        <v>41</v>
      </c>
      <c r="H112" s="5">
        <v>5611</v>
      </c>
      <c r="I112" s="5">
        <v>5966</v>
      </c>
      <c r="J112" s="5">
        <v>6668</v>
      </c>
      <c r="L112" s="6">
        <f t="shared" si="14"/>
        <v>0.06326857957583318</v>
      </c>
      <c r="M112" s="7">
        <f t="shared" si="15"/>
        <v>0.18837996792015682</v>
      </c>
    </row>
    <row r="113" spans="1:13" ht="16.5" customHeight="1">
      <c r="A113" s="1" t="s">
        <v>79</v>
      </c>
      <c r="B113" s="1" t="s">
        <v>35</v>
      </c>
      <c r="C113" s="1" t="s">
        <v>20</v>
      </c>
      <c r="D113" s="1" t="s">
        <v>111</v>
      </c>
      <c r="E113" s="1" t="s">
        <v>25</v>
      </c>
      <c r="F113" s="1" t="s">
        <v>42</v>
      </c>
      <c r="G113" s="1" t="s">
        <v>43</v>
      </c>
      <c r="H113" s="5">
        <v>8472</v>
      </c>
      <c r="I113" s="5">
        <v>5688</v>
      </c>
      <c r="J113" s="5">
        <v>6012</v>
      </c>
      <c r="L113" s="6">
        <f t="shared" si="14"/>
        <v>-0.3286118980169972</v>
      </c>
      <c r="M113" s="6">
        <f t="shared" si="15"/>
        <v>-0.29036827195467424</v>
      </c>
    </row>
    <row r="114" spans="1:13" ht="16.5" customHeight="1">
      <c r="A114" s="1" t="s">
        <v>79</v>
      </c>
      <c r="B114" s="1" t="s">
        <v>35</v>
      </c>
      <c r="C114" s="1" t="s">
        <v>20</v>
      </c>
      <c r="D114" s="1" t="s">
        <v>111</v>
      </c>
      <c r="E114" s="1" t="s">
        <v>25</v>
      </c>
      <c r="F114" s="1" t="s">
        <v>33</v>
      </c>
      <c r="G114" s="1" t="s">
        <v>113</v>
      </c>
      <c r="H114" s="5">
        <v>5000</v>
      </c>
      <c r="I114" s="5">
        <v>5000</v>
      </c>
      <c r="J114" s="5">
        <v>5000</v>
      </c>
      <c r="L114" s="6">
        <f t="shared" si="14"/>
        <v>0</v>
      </c>
      <c r="M114" s="6">
        <f t="shared" si="15"/>
        <v>0</v>
      </c>
    </row>
    <row r="115" spans="1:13" ht="16.5" customHeight="1">
      <c r="A115" s="1" t="s">
        <v>79</v>
      </c>
      <c r="B115" s="1" t="s">
        <v>35</v>
      </c>
      <c r="C115" s="1" t="s">
        <v>20</v>
      </c>
      <c r="D115" s="1" t="s">
        <v>111</v>
      </c>
      <c r="E115" s="1" t="s">
        <v>25</v>
      </c>
      <c r="F115" s="1" t="s">
        <v>114</v>
      </c>
      <c r="G115" s="1" t="s">
        <v>115</v>
      </c>
      <c r="H115" s="5">
        <v>2050</v>
      </c>
      <c r="I115" s="5">
        <v>1500</v>
      </c>
      <c r="J115" s="5">
        <v>2500</v>
      </c>
      <c r="L115" s="6">
        <f t="shared" si="14"/>
        <v>-0.2682926829268293</v>
      </c>
      <c r="M115" s="7">
        <f t="shared" si="15"/>
        <v>0.21951219512195122</v>
      </c>
    </row>
    <row r="116" spans="1:13" ht="16.5" customHeight="1">
      <c r="A116" s="1" t="s">
        <v>79</v>
      </c>
      <c r="B116" s="1" t="s">
        <v>35</v>
      </c>
      <c r="C116" s="1" t="s">
        <v>20</v>
      </c>
      <c r="D116" s="1" t="s">
        <v>111</v>
      </c>
      <c r="E116" s="1" t="s">
        <v>25</v>
      </c>
      <c r="F116" s="1" t="s">
        <v>54</v>
      </c>
      <c r="G116" s="1" t="s">
        <v>85</v>
      </c>
      <c r="H116" s="5">
        <v>2500</v>
      </c>
      <c r="I116" s="5">
        <v>6228.81</v>
      </c>
      <c r="J116" s="5">
        <v>6500</v>
      </c>
      <c r="L116" s="6">
        <f t="shared" si="14"/>
        <v>1.491524</v>
      </c>
      <c r="M116" s="7">
        <f t="shared" si="15"/>
        <v>1.6</v>
      </c>
    </row>
    <row r="117" spans="1:13" ht="16.5" customHeight="1">
      <c r="A117" s="1" t="s">
        <v>79</v>
      </c>
      <c r="B117" s="1" t="s">
        <v>35</v>
      </c>
      <c r="C117" s="1" t="s">
        <v>20</v>
      </c>
      <c r="D117" s="1" t="s">
        <v>111</v>
      </c>
      <c r="E117" s="1" t="s">
        <v>25</v>
      </c>
      <c r="F117" s="1" t="s">
        <v>57</v>
      </c>
      <c r="G117" s="1" t="s">
        <v>116</v>
      </c>
      <c r="H117" s="5">
        <v>1000</v>
      </c>
      <c r="I117" s="5">
        <v>1000</v>
      </c>
      <c r="J117" s="5">
        <v>2497</v>
      </c>
      <c r="L117" s="6">
        <f t="shared" si="14"/>
        <v>0</v>
      </c>
      <c r="M117" s="7">
        <f t="shared" si="15"/>
        <v>1.497</v>
      </c>
    </row>
    <row r="118" spans="1:13" ht="16.5" customHeight="1">
      <c r="A118" s="8" t="s">
        <v>18</v>
      </c>
      <c r="B118" s="8" t="s">
        <v>19</v>
      </c>
      <c r="C118" s="8" t="s">
        <v>20</v>
      </c>
      <c r="D118" s="8" t="s">
        <v>117</v>
      </c>
      <c r="E118" s="8" t="s">
        <v>22</v>
      </c>
      <c r="F118" s="8" t="s">
        <v>19</v>
      </c>
      <c r="G118" s="19" t="s">
        <v>118</v>
      </c>
      <c r="H118" s="20">
        <v>1894040</v>
      </c>
      <c r="I118" s="20">
        <v>1484709.4909046954</v>
      </c>
      <c r="J118" s="20">
        <v>1582029</v>
      </c>
      <c r="L118" s="6">
        <f t="shared" si="14"/>
        <v>-0.21611502877199248</v>
      </c>
      <c r="M118" s="6">
        <f t="shared" si="15"/>
        <v>-0.16473305737999197</v>
      </c>
    </row>
    <row r="119" spans="1:13" ht="16.5" customHeight="1">
      <c r="A119" s="8" t="s">
        <v>18</v>
      </c>
      <c r="B119" s="8" t="s">
        <v>82</v>
      </c>
      <c r="C119" s="8" t="s">
        <v>20</v>
      </c>
      <c r="D119" s="8" t="s">
        <v>117</v>
      </c>
      <c r="E119" s="8" t="s">
        <v>119</v>
      </c>
      <c r="F119" s="8" t="s">
        <v>120</v>
      </c>
      <c r="G119" s="8" t="s">
        <v>121</v>
      </c>
      <c r="H119" s="9">
        <v>140160</v>
      </c>
      <c r="I119" s="9">
        <v>139860</v>
      </c>
      <c r="J119" s="9">
        <v>142665</v>
      </c>
      <c r="L119" s="6">
        <f t="shared" si="14"/>
        <v>-0.0021404109589041095</v>
      </c>
      <c r="M119" s="6">
        <f t="shared" si="15"/>
        <v>0.017872431506849314</v>
      </c>
    </row>
    <row r="120" spans="1:13" ht="16.5" customHeight="1">
      <c r="A120" s="1" t="s">
        <v>18</v>
      </c>
      <c r="B120" s="1" t="s">
        <v>82</v>
      </c>
      <c r="C120" s="1" t="s">
        <v>20</v>
      </c>
      <c r="D120" s="1" t="s">
        <v>117</v>
      </c>
      <c r="E120" s="1" t="s">
        <v>119</v>
      </c>
      <c r="F120" s="1" t="s">
        <v>122</v>
      </c>
      <c r="G120" s="1" t="s">
        <v>123</v>
      </c>
      <c r="H120" s="5">
        <v>318303</v>
      </c>
      <c r="I120" s="5">
        <v>316800.32090469537</v>
      </c>
      <c r="J120" s="5">
        <v>339522</v>
      </c>
      <c r="L120" s="6">
        <f t="shared" si="14"/>
        <v>-0.004720907736667984</v>
      </c>
      <c r="M120" s="6">
        <f t="shared" si="15"/>
        <v>0.0666628966739239</v>
      </c>
    </row>
    <row r="121" spans="1:13" ht="16.5" customHeight="1">
      <c r="A121" s="1" t="s">
        <v>18</v>
      </c>
      <c r="B121" s="1" t="s">
        <v>82</v>
      </c>
      <c r="C121" s="1" t="s">
        <v>20</v>
      </c>
      <c r="D121" s="1" t="s">
        <v>117</v>
      </c>
      <c r="E121" s="1" t="s">
        <v>119</v>
      </c>
      <c r="F121" s="1" t="s">
        <v>30</v>
      </c>
      <c r="G121" s="1" t="s">
        <v>124</v>
      </c>
      <c r="H121" s="5">
        <v>200737</v>
      </c>
      <c r="I121" s="5">
        <v>181018</v>
      </c>
      <c r="J121" s="5">
        <v>189553</v>
      </c>
      <c r="L121" s="6">
        <f t="shared" si="14"/>
        <v>-0.09823301135316359</v>
      </c>
      <c r="M121" s="6">
        <f t="shared" si="15"/>
        <v>-0.055714691362329816</v>
      </c>
    </row>
    <row r="122" spans="1:13" ht="16.5" customHeight="1">
      <c r="A122" s="1" t="s">
        <v>18</v>
      </c>
      <c r="B122" s="1" t="s">
        <v>82</v>
      </c>
      <c r="C122" s="1" t="s">
        <v>20</v>
      </c>
      <c r="D122" s="1" t="s">
        <v>117</v>
      </c>
      <c r="E122" s="1" t="s">
        <v>119</v>
      </c>
      <c r="F122" s="1" t="s">
        <v>69</v>
      </c>
      <c r="G122" s="1" t="s">
        <v>125</v>
      </c>
      <c r="H122" s="5">
        <v>237449</v>
      </c>
      <c r="I122" s="5">
        <v>204588</v>
      </c>
      <c r="J122" s="5">
        <v>212772</v>
      </c>
      <c r="L122" s="6">
        <f t="shared" si="14"/>
        <v>-0.1383918230862206</v>
      </c>
      <c r="M122" s="22">
        <f t="shared" si="15"/>
        <v>-0.10392547452295019</v>
      </c>
    </row>
    <row r="123" spans="8:13" ht="16.5" customHeight="1">
      <c r="H123" s="5"/>
      <c r="I123" s="5"/>
      <c r="J123" s="5"/>
      <c r="K123" s="1">
        <f>SUM(J119:J122)</f>
        <v>884512</v>
      </c>
      <c r="L123" s="6"/>
      <c r="M123" s="22"/>
    </row>
    <row r="124" spans="1:14" ht="16.5" customHeight="1">
      <c r="A124" s="1" t="s">
        <v>18</v>
      </c>
      <c r="B124" s="1" t="s">
        <v>82</v>
      </c>
      <c r="C124" s="1" t="s">
        <v>20</v>
      </c>
      <c r="D124" s="1" t="s">
        <v>117</v>
      </c>
      <c r="E124" s="1" t="s">
        <v>119</v>
      </c>
      <c r="F124" s="1" t="s">
        <v>38</v>
      </c>
      <c r="G124" s="1" t="s">
        <v>39</v>
      </c>
      <c r="H124" s="11">
        <v>301225</v>
      </c>
      <c r="I124" s="11">
        <v>184980</v>
      </c>
      <c r="J124" s="5">
        <v>209541</v>
      </c>
      <c r="K124" s="12">
        <f>J124/K123</f>
        <v>0.23690012119677292</v>
      </c>
      <c r="L124" s="6">
        <f aca="true" t="shared" si="16" ref="L124:L142">(I124-H124)/H124</f>
        <v>-0.385907544194539</v>
      </c>
      <c r="M124" s="22">
        <f aca="true" t="shared" si="17" ref="M124:M142">(J124-H124)/H124</f>
        <v>-0.3043704871773591</v>
      </c>
      <c r="N124" s="1" t="s">
        <v>126</v>
      </c>
    </row>
    <row r="125" spans="1:14" ht="16.5" customHeight="1">
      <c r="A125" s="1" t="s">
        <v>18</v>
      </c>
      <c r="B125" s="1" t="s">
        <v>82</v>
      </c>
      <c r="C125" s="1" t="s">
        <v>20</v>
      </c>
      <c r="D125" s="1" t="s">
        <v>117</v>
      </c>
      <c r="E125" s="1" t="s">
        <v>119</v>
      </c>
      <c r="F125" s="1" t="s">
        <v>40</v>
      </c>
      <c r="G125" s="1" t="s">
        <v>41</v>
      </c>
      <c r="H125" s="11">
        <v>104935</v>
      </c>
      <c r="I125" s="11">
        <v>64440</v>
      </c>
      <c r="J125" s="5">
        <v>67665</v>
      </c>
      <c r="K125" s="12">
        <f>J125/K123</f>
        <v>0.07649981006475887</v>
      </c>
      <c r="L125" s="6">
        <f t="shared" si="16"/>
        <v>-0.38590556058512415</v>
      </c>
      <c r="M125" s="22">
        <f t="shared" si="17"/>
        <v>-0.35517224948777815</v>
      </c>
      <c r="N125" s="1" t="s">
        <v>127</v>
      </c>
    </row>
    <row r="126" spans="1:13" ht="16.5" customHeight="1">
      <c r="A126" s="1" t="s">
        <v>18</v>
      </c>
      <c r="B126" s="1" t="s">
        <v>82</v>
      </c>
      <c r="C126" s="1" t="s">
        <v>20</v>
      </c>
      <c r="D126" s="1" t="s">
        <v>117</v>
      </c>
      <c r="E126" s="1" t="s">
        <v>119</v>
      </c>
      <c r="F126" s="1" t="s">
        <v>42</v>
      </c>
      <c r="G126" s="1" t="s">
        <v>43</v>
      </c>
      <c r="H126" s="11">
        <v>397656</v>
      </c>
      <c r="I126" s="11">
        <v>222432</v>
      </c>
      <c r="J126" s="5">
        <v>235111</v>
      </c>
      <c r="K126" s="12">
        <f>J126/K123</f>
        <v>0.2658087171231142</v>
      </c>
      <c r="L126" s="6">
        <f t="shared" si="16"/>
        <v>-0.44064216307562315</v>
      </c>
      <c r="M126" s="22">
        <f t="shared" si="17"/>
        <v>-0.4087578208300642</v>
      </c>
    </row>
    <row r="127" spans="1:13" ht="16.5" customHeight="1">
      <c r="A127" s="1" t="s">
        <v>18</v>
      </c>
      <c r="B127" s="1" t="s">
        <v>82</v>
      </c>
      <c r="C127" s="1" t="s">
        <v>20</v>
      </c>
      <c r="D127" s="1" t="s">
        <v>117</v>
      </c>
      <c r="E127" s="1" t="s">
        <v>119</v>
      </c>
      <c r="F127" s="1" t="s">
        <v>128</v>
      </c>
      <c r="G127" s="1" t="s">
        <v>129</v>
      </c>
      <c r="H127" s="5">
        <v>30000</v>
      </c>
      <c r="I127" s="5">
        <v>12228.03</v>
      </c>
      <c r="J127" s="5">
        <v>17500</v>
      </c>
      <c r="K127" s="14">
        <f>SUM(K124:K126)</f>
        <v>0.5792086483846459</v>
      </c>
      <c r="L127" s="6">
        <f t="shared" si="16"/>
        <v>-0.592399</v>
      </c>
      <c r="M127" s="22">
        <f t="shared" si="17"/>
        <v>-0.4166666666666667</v>
      </c>
    </row>
    <row r="128" spans="1:13" ht="16.5" customHeight="1">
      <c r="A128" s="1" t="s">
        <v>18</v>
      </c>
      <c r="B128" s="1" t="s">
        <v>82</v>
      </c>
      <c r="C128" s="1" t="s">
        <v>20</v>
      </c>
      <c r="D128" s="1" t="s">
        <v>117</v>
      </c>
      <c r="E128" s="1" t="s">
        <v>119</v>
      </c>
      <c r="F128" s="1" t="s">
        <v>33</v>
      </c>
      <c r="G128" s="1" t="s">
        <v>113</v>
      </c>
      <c r="H128" s="5">
        <v>32500</v>
      </c>
      <c r="I128" s="5">
        <v>29000</v>
      </c>
      <c r="J128" s="5">
        <v>32500</v>
      </c>
      <c r="L128" s="6">
        <f t="shared" si="16"/>
        <v>-0.1076923076923077</v>
      </c>
      <c r="M128" s="6">
        <f t="shared" si="17"/>
        <v>0</v>
      </c>
    </row>
    <row r="129" spans="1:13" ht="16.5" customHeight="1">
      <c r="A129" s="1" t="s">
        <v>18</v>
      </c>
      <c r="B129" s="1" t="s">
        <v>82</v>
      </c>
      <c r="C129" s="1" t="s">
        <v>20</v>
      </c>
      <c r="D129" s="1" t="s">
        <v>117</v>
      </c>
      <c r="E129" s="1" t="s">
        <v>119</v>
      </c>
      <c r="F129" s="1" t="s">
        <v>50</v>
      </c>
      <c r="G129" s="1" t="s">
        <v>130</v>
      </c>
      <c r="H129" s="5">
        <v>5000</v>
      </c>
      <c r="I129" s="5">
        <v>2105.16</v>
      </c>
      <c r="J129" s="5">
        <v>3000</v>
      </c>
      <c r="L129" s="6">
        <f t="shared" si="16"/>
        <v>-0.578968</v>
      </c>
      <c r="M129" s="22">
        <f t="shared" si="17"/>
        <v>-0.4</v>
      </c>
    </row>
    <row r="130" spans="1:13" ht="16.5" customHeight="1">
      <c r="A130" s="1" t="s">
        <v>18</v>
      </c>
      <c r="B130" s="1" t="s">
        <v>82</v>
      </c>
      <c r="C130" s="1" t="s">
        <v>20</v>
      </c>
      <c r="D130" s="1" t="s">
        <v>117</v>
      </c>
      <c r="E130" s="1" t="s">
        <v>119</v>
      </c>
      <c r="F130" s="1" t="s">
        <v>131</v>
      </c>
      <c r="G130" s="1" t="s">
        <v>132</v>
      </c>
      <c r="H130" s="5">
        <v>8250</v>
      </c>
      <c r="I130" s="5">
        <v>7075.43</v>
      </c>
      <c r="J130" s="5">
        <v>6750</v>
      </c>
      <c r="L130" s="6">
        <f t="shared" si="16"/>
        <v>-0.14237212121212117</v>
      </c>
      <c r="M130" s="6">
        <f t="shared" si="17"/>
        <v>-0.18181818181818182</v>
      </c>
    </row>
    <row r="131" spans="1:13" ht="16.5" customHeight="1">
      <c r="A131" s="1" t="s">
        <v>18</v>
      </c>
      <c r="B131" s="1" t="s">
        <v>82</v>
      </c>
      <c r="C131" s="1" t="s">
        <v>20</v>
      </c>
      <c r="D131" s="1" t="s">
        <v>117</v>
      </c>
      <c r="E131" s="1" t="s">
        <v>119</v>
      </c>
      <c r="F131" s="1" t="s">
        <v>133</v>
      </c>
      <c r="G131" s="1" t="s">
        <v>98</v>
      </c>
      <c r="H131" s="5">
        <v>8500</v>
      </c>
      <c r="I131" s="5">
        <v>9859.54</v>
      </c>
      <c r="J131" s="5">
        <v>10000</v>
      </c>
      <c r="L131" s="6">
        <f t="shared" si="16"/>
        <v>0.15994588235294127</v>
      </c>
      <c r="M131" s="6">
        <f t="shared" si="17"/>
        <v>0.17647058823529413</v>
      </c>
    </row>
    <row r="132" spans="1:13" ht="16.5" customHeight="1">
      <c r="A132" s="1" t="s">
        <v>18</v>
      </c>
      <c r="B132" s="1" t="s">
        <v>82</v>
      </c>
      <c r="C132" s="1" t="s">
        <v>20</v>
      </c>
      <c r="D132" s="1" t="s">
        <v>117</v>
      </c>
      <c r="E132" s="1" t="s">
        <v>119</v>
      </c>
      <c r="F132" s="1" t="s">
        <v>134</v>
      </c>
      <c r="G132" s="1" t="s">
        <v>135</v>
      </c>
      <c r="H132" s="5">
        <v>18250</v>
      </c>
      <c r="I132" s="5">
        <v>17370</v>
      </c>
      <c r="J132" s="5">
        <v>17500</v>
      </c>
      <c r="L132" s="6">
        <f t="shared" si="16"/>
        <v>-0.04821917808219178</v>
      </c>
      <c r="M132" s="6">
        <f t="shared" si="17"/>
        <v>-0.0410958904109589</v>
      </c>
    </row>
    <row r="133" spans="1:13" ht="16.5" customHeight="1">
      <c r="A133" s="1" t="s">
        <v>18</v>
      </c>
      <c r="B133" s="1" t="s">
        <v>82</v>
      </c>
      <c r="C133" s="1" t="s">
        <v>20</v>
      </c>
      <c r="D133" s="1" t="s">
        <v>117</v>
      </c>
      <c r="E133" s="1" t="s">
        <v>119</v>
      </c>
      <c r="F133" s="1" t="s">
        <v>136</v>
      </c>
      <c r="G133" s="1" t="s">
        <v>137</v>
      </c>
      <c r="H133" s="5">
        <v>8500</v>
      </c>
      <c r="I133" s="5">
        <v>6927.14</v>
      </c>
      <c r="J133" s="5">
        <v>7000</v>
      </c>
      <c r="L133" s="6">
        <f t="shared" si="16"/>
        <v>-0.18504235294117644</v>
      </c>
      <c r="M133" s="6">
        <f t="shared" si="17"/>
        <v>-0.17647058823529413</v>
      </c>
    </row>
    <row r="134" spans="1:13" ht="16.5" customHeight="1">
      <c r="A134" s="1" t="s">
        <v>18</v>
      </c>
      <c r="B134" s="1" t="s">
        <v>82</v>
      </c>
      <c r="C134" s="1" t="s">
        <v>20</v>
      </c>
      <c r="D134" s="1" t="s">
        <v>117</v>
      </c>
      <c r="E134" s="1" t="s">
        <v>119</v>
      </c>
      <c r="F134" s="1" t="s">
        <v>54</v>
      </c>
      <c r="G134" s="1" t="s">
        <v>85</v>
      </c>
      <c r="H134" s="5">
        <v>12500</v>
      </c>
      <c r="I134" s="5">
        <v>15458.39</v>
      </c>
      <c r="J134" s="5">
        <v>16500</v>
      </c>
      <c r="L134" s="6">
        <f t="shared" si="16"/>
        <v>0.23667119999999994</v>
      </c>
      <c r="M134" s="6">
        <f t="shared" si="17"/>
        <v>0.32</v>
      </c>
    </row>
    <row r="135" spans="1:13" ht="16.5" customHeight="1">
      <c r="A135" s="1" t="s">
        <v>18</v>
      </c>
      <c r="B135" s="1" t="s">
        <v>82</v>
      </c>
      <c r="C135" s="1" t="s">
        <v>20</v>
      </c>
      <c r="D135" s="1" t="s">
        <v>117</v>
      </c>
      <c r="E135" s="1" t="s">
        <v>119</v>
      </c>
      <c r="F135" s="1" t="s">
        <v>138</v>
      </c>
      <c r="G135" s="1" t="s">
        <v>139</v>
      </c>
      <c r="H135" s="5">
        <v>6575</v>
      </c>
      <c r="I135" s="5">
        <v>7383</v>
      </c>
      <c r="J135" s="5">
        <v>7750</v>
      </c>
      <c r="L135" s="6">
        <f t="shared" si="16"/>
        <v>0.12288973384030419</v>
      </c>
      <c r="M135" s="6">
        <f t="shared" si="17"/>
        <v>0.17870722433460076</v>
      </c>
    </row>
    <row r="136" spans="1:13" ht="16.5" customHeight="1">
      <c r="A136" s="1" t="s">
        <v>18</v>
      </c>
      <c r="B136" s="1" t="s">
        <v>82</v>
      </c>
      <c r="C136" s="1" t="s">
        <v>20</v>
      </c>
      <c r="D136" s="1" t="s">
        <v>117</v>
      </c>
      <c r="E136" s="1" t="s">
        <v>119</v>
      </c>
      <c r="F136" s="1" t="s">
        <v>99</v>
      </c>
      <c r="G136" s="1" t="s">
        <v>140</v>
      </c>
      <c r="H136" s="5">
        <v>10000</v>
      </c>
      <c r="I136" s="5">
        <v>11621.23</v>
      </c>
      <c r="J136" s="5">
        <v>11650</v>
      </c>
      <c r="L136" s="6">
        <f t="shared" si="16"/>
        <v>0.16212299999999996</v>
      </c>
      <c r="M136" s="6">
        <f t="shared" si="17"/>
        <v>0.165</v>
      </c>
    </row>
    <row r="137" spans="1:13" ht="16.5" customHeight="1">
      <c r="A137" s="1" t="s">
        <v>18</v>
      </c>
      <c r="B137" s="1" t="s">
        <v>82</v>
      </c>
      <c r="C137" s="1" t="s">
        <v>20</v>
      </c>
      <c r="D137" s="1" t="s">
        <v>117</v>
      </c>
      <c r="E137" s="1" t="s">
        <v>141</v>
      </c>
      <c r="F137" s="1" t="s">
        <v>142</v>
      </c>
      <c r="G137" s="1" t="s">
        <v>143</v>
      </c>
      <c r="H137" s="5">
        <v>1000</v>
      </c>
      <c r="I137" s="5">
        <v>2550.25</v>
      </c>
      <c r="J137" s="5">
        <v>2550</v>
      </c>
      <c r="L137" s="6">
        <f t="shared" si="16"/>
        <v>1.55025</v>
      </c>
      <c r="M137" s="6">
        <f t="shared" si="17"/>
        <v>1.55</v>
      </c>
    </row>
    <row r="138" spans="1:13" ht="16.5" customHeight="1">
      <c r="A138" s="15" t="s">
        <v>72</v>
      </c>
      <c r="B138" s="15" t="s">
        <v>82</v>
      </c>
      <c r="C138" s="15" t="s">
        <v>20</v>
      </c>
      <c r="D138" s="15" t="s">
        <v>117</v>
      </c>
      <c r="E138" s="15" t="s">
        <v>119</v>
      </c>
      <c r="F138" s="15" t="s">
        <v>75</v>
      </c>
      <c r="G138" s="15" t="s">
        <v>104</v>
      </c>
      <c r="H138" s="15">
        <v>52500</v>
      </c>
      <c r="I138" s="15">
        <v>49013</v>
      </c>
      <c r="J138" s="15">
        <v>52500</v>
      </c>
      <c r="L138" s="6">
        <f t="shared" si="16"/>
        <v>-0.06641904761904761</v>
      </c>
      <c r="M138" s="6">
        <f t="shared" si="17"/>
        <v>0</v>
      </c>
    </row>
    <row r="139" spans="1:13" ht="16.5" customHeight="1">
      <c r="A139" s="8" t="s">
        <v>18</v>
      </c>
      <c r="B139" s="8" t="s">
        <v>19</v>
      </c>
      <c r="C139" s="8" t="s">
        <v>20</v>
      </c>
      <c r="D139" s="8" t="s">
        <v>144</v>
      </c>
      <c r="E139" s="8" t="s">
        <v>22</v>
      </c>
      <c r="F139" s="8" t="s">
        <v>19</v>
      </c>
      <c r="G139" s="19" t="s">
        <v>145</v>
      </c>
      <c r="H139" s="20">
        <v>3297588</v>
      </c>
      <c r="I139" s="20">
        <v>3432337.8878695653</v>
      </c>
      <c r="J139" s="20">
        <v>3533885</v>
      </c>
      <c r="L139" s="6">
        <f t="shared" si="16"/>
        <v>0.0408631666143755</v>
      </c>
      <c r="M139" s="6">
        <f t="shared" si="17"/>
        <v>0.07165752665281412</v>
      </c>
    </row>
    <row r="140" spans="1:13" ht="16.5" customHeight="1">
      <c r="A140" s="8" t="s">
        <v>18</v>
      </c>
      <c r="B140" s="8" t="s">
        <v>82</v>
      </c>
      <c r="C140" s="8" t="s">
        <v>20</v>
      </c>
      <c r="D140" s="8" t="s">
        <v>144</v>
      </c>
      <c r="E140" s="8" t="s">
        <v>146</v>
      </c>
      <c r="F140" s="8" t="s">
        <v>147</v>
      </c>
      <c r="G140" s="8" t="s">
        <v>148</v>
      </c>
      <c r="H140" s="9">
        <v>162914</v>
      </c>
      <c r="I140" s="9">
        <v>178075.5402476277</v>
      </c>
      <c r="J140" s="9">
        <v>181637</v>
      </c>
      <c r="L140" s="6">
        <f t="shared" si="16"/>
        <v>0.0930646859547228</v>
      </c>
      <c r="M140" s="6">
        <f t="shared" si="17"/>
        <v>0.11492566630246633</v>
      </c>
    </row>
    <row r="141" spans="1:13" ht="16.5" customHeight="1">
      <c r="A141" s="1" t="s">
        <v>18</v>
      </c>
      <c r="B141" s="1" t="s">
        <v>35</v>
      </c>
      <c r="C141" s="1" t="s">
        <v>20</v>
      </c>
      <c r="D141" s="1" t="s">
        <v>144</v>
      </c>
      <c r="E141" s="1" t="s">
        <v>146</v>
      </c>
      <c r="F141" s="1" t="s">
        <v>147</v>
      </c>
      <c r="G141" s="1" t="s">
        <v>149</v>
      </c>
      <c r="H141" s="5">
        <v>817557</v>
      </c>
      <c r="I141" s="5">
        <v>775359.8881839094</v>
      </c>
      <c r="J141" s="5">
        <v>837179</v>
      </c>
      <c r="L141" s="6">
        <f t="shared" si="16"/>
        <v>-0.0516136634095123</v>
      </c>
      <c r="M141" s="6">
        <f t="shared" si="17"/>
        <v>0.02400077303478534</v>
      </c>
    </row>
    <row r="142" spans="1:13" ht="16.5" customHeight="1">
      <c r="A142" s="1" t="s">
        <v>18</v>
      </c>
      <c r="B142" s="1" t="s">
        <v>35</v>
      </c>
      <c r="C142" s="1" t="s">
        <v>20</v>
      </c>
      <c r="D142" s="1" t="s">
        <v>144</v>
      </c>
      <c r="E142" s="1" t="s">
        <v>146</v>
      </c>
      <c r="F142" s="1" t="s">
        <v>150</v>
      </c>
      <c r="G142" s="1" t="s">
        <v>151</v>
      </c>
      <c r="H142" s="5">
        <v>10080</v>
      </c>
      <c r="I142" s="5">
        <v>18245.174962184996</v>
      </c>
      <c r="J142" s="5">
        <v>18250</v>
      </c>
      <c r="L142" s="6">
        <f t="shared" si="16"/>
        <v>0.8100371986294639</v>
      </c>
      <c r="M142" s="6">
        <f t="shared" si="17"/>
        <v>0.810515873015873</v>
      </c>
    </row>
    <row r="143" spans="8:13" ht="16.5" customHeight="1">
      <c r="H143" s="5"/>
      <c r="I143" s="5"/>
      <c r="J143" s="5"/>
      <c r="K143" s="1">
        <f>SUM(J140:J142)</f>
        <v>1037066</v>
      </c>
      <c r="L143" s="6"/>
      <c r="M143" s="6"/>
    </row>
    <row r="144" spans="1:13" ht="16.5" customHeight="1">
      <c r="A144" s="1" t="s">
        <v>18</v>
      </c>
      <c r="B144" s="1" t="s">
        <v>35</v>
      </c>
      <c r="C144" s="1" t="s">
        <v>20</v>
      </c>
      <c r="D144" s="1" t="s">
        <v>144</v>
      </c>
      <c r="E144" s="1" t="s">
        <v>146</v>
      </c>
      <c r="F144" s="1" t="s">
        <v>38</v>
      </c>
      <c r="G144" s="1" t="s">
        <v>39</v>
      </c>
      <c r="H144" s="11">
        <v>285345</v>
      </c>
      <c r="I144" s="11">
        <v>286908</v>
      </c>
      <c r="J144" s="5">
        <v>268505</v>
      </c>
      <c r="K144" s="12">
        <f>J144/K143</f>
        <v>0.2589083047752023</v>
      </c>
      <c r="L144" s="6">
        <f aca="true" t="shared" si="18" ref="L144:L156">(I144-H144)/H144</f>
        <v>0.005477579771855123</v>
      </c>
      <c r="M144" s="6">
        <f aca="true" t="shared" si="19" ref="M144:M156">(J144-H144)/H144</f>
        <v>-0.05901627854001296</v>
      </c>
    </row>
    <row r="145" spans="1:13" ht="16.5" customHeight="1">
      <c r="A145" s="1" t="s">
        <v>18</v>
      </c>
      <c r="B145" s="1" t="s">
        <v>35</v>
      </c>
      <c r="C145" s="1" t="s">
        <v>20</v>
      </c>
      <c r="D145" s="1" t="s">
        <v>144</v>
      </c>
      <c r="E145" s="1" t="s">
        <v>146</v>
      </c>
      <c r="F145" s="1" t="s">
        <v>40</v>
      </c>
      <c r="G145" s="1" t="s">
        <v>41</v>
      </c>
      <c r="H145" s="11">
        <v>99403</v>
      </c>
      <c r="I145" s="11">
        <v>99948</v>
      </c>
      <c r="J145" s="5">
        <v>104354</v>
      </c>
      <c r="K145" s="12">
        <f>J145/K143</f>
        <v>0.10062426113670682</v>
      </c>
      <c r="L145" s="6">
        <f t="shared" si="18"/>
        <v>0.005482731909499714</v>
      </c>
      <c r="M145" s="6">
        <f t="shared" si="19"/>
        <v>0.049807349878776296</v>
      </c>
    </row>
    <row r="146" spans="1:14" ht="16.5" customHeight="1">
      <c r="A146" s="1" t="s">
        <v>18</v>
      </c>
      <c r="B146" s="1" t="s">
        <v>35</v>
      </c>
      <c r="C146" s="1" t="s">
        <v>20</v>
      </c>
      <c r="D146" s="1" t="s">
        <v>144</v>
      </c>
      <c r="E146" s="1" t="s">
        <v>146</v>
      </c>
      <c r="F146" s="1" t="s">
        <v>42</v>
      </c>
      <c r="G146" s="1" t="s">
        <v>43</v>
      </c>
      <c r="H146" s="11">
        <v>376690</v>
      </c>
      <c r="I146" s="11">
        <v>426612</v>
      </c>
      <c r="J146" s="5">
        <v>450929</v>
      </c>
      <c r="K146" s="12">
        <f>J146/K143</f>
        <v>0.4348122491721838</v>
      </c>
      <c r="L146" s="6">
        <f t="shared" si="18"/>
        <v>0.13252807348217366</v>
      </c>
      <c r="M146" s="7">
        <f t="shared" si="19"/>
        <v>0.19708248161618308</v>
      </c>
      <c r="N146" s="1" t="s">
        <v>152</v>
      </c>
    </row>
    <row r="147" spans="1:13" ht="16.5" customHeight="1">
      <c r="A147" s="1" t="s">
        <v>18</v>
      </c>
      <c r="B147" s="1" t="s">
        <v>153</v>
      </c>
      <c r="C147" s="1" t="s">
        <v>20</v>
      </c>
      <c r="D147" s="1" t="s">
        <v>144</v>
      </c>
      <c r="E147" s="1" t="s">
        <v>146</v>
      </c>
      <c r="F147" s="1" t="s">
        <v>154</v>
      </c>
      <c r="G147" s="1" t="s">
        <v>155</v>
      </c>
      <c r="H147" s="5">
        <v>12050</v>
      </c>
      <c r="I147" s="5">
        <v>12650.445657430982</v>
      </c>
      <c r="J147" s="5">
        <v>12903</v>
      </c>
      <c r="K147" s="14">
        <f>SUM(K144:K146)</f>
        <v>0.7943448150840929</v>
      </c>
      <c r="L147" s="6">
        <f t="shared" si="18"/>
        <v>0.04982951513950062</v>
      </c>
      <c r="M147" s="6">
        <f t="shared" si="19"/>
        <v>0.07078838174273859</v>
      </c>
    </row>
    <row r="148" spans="1:13" ht="16.5" customHeight="1">
      <c r="A148" s="1" t="s">
        <v>18</v>
      </c>
      <c r="B148" s="1" t="s">
        <v>28</v>
      </c>
      <c r="C148" s="1" t="s">
        <v>20</v>
      </c>
      <c r="D148" s="1" t="s">
        <v>144</v>
      </c>
      <c r="E148" s="1" t="s">
        <v>146</v>
      </c>
      <c r="F148" s="1" t="s">
        <v>154</v>
      </c>
      <c r="G148" s="1" t="s">
        <v>155</v>
      </c>
      <c r="H148" s="5">
        <v>12100</v>
      </c>
      <c r="I148" s="5">
        <v>12328.107220639973</v>
      </c>
      <c r="J148" s="5">
        <v>12575</v>
      </c>
      <c r="L148" s="6">
        <f t="shared" si="18"/>
        <v>0.018851836416526702</v>
      </c>
      <c r="M148" s="6">
        <f t="shared" si="19"/>
        <v>0.03925619834710744</v>
      </c>
    </row>
    <row r="149" spans="1:13" ht="16.5" customHeight="1">
      <c r="A149" s="1" t="s">
        <v>18</v>
      </c>
      <c r="B149" s="1" t="s">
        <v>29</v>
      </c>
      <c r="C149" s="1" t="s">
        <v>20</v>
      </c>
      <c r="D149" s="1" t="s">
        <v>144</v>
      </c>
      <c r="E149" s="1" t="s">
        <v>146</v>
      </c>
      <c r="F149" s="1" t="s">
        <v>154</v>
      </c>
      <c r="G149" s="1" t="s">
        <v>155</v>
      </c>
      <c r="H149" s="5">
        <v>8250</v>
      </c>
      <c r="I149" s="5">
        <v>9137.843199673243</v>
      </c>
      <c r="J149" s="5">
        <v>9321</v>
      </c>
      <c r="L149" s="6">
        <f t="shared" si="18"/>
        <v>0.1076173575361507</v>
      </c>
      <c r="M149" s="6">
        <f t="shared" si="19"/>
        <v>0.1298181818181818</v>
      </c>
    </row>
    <row r="150" spans="1:13" ht="16.5" customHeight="1">
      <c r="A150" s="1" t="s">
        <v>18</v>
      </c>
      <c r="B150" s="1" t="s">
        <v>30</v>
      </c>
      <c r="C150" s="1" t="s">
        <v>20</v>
      </c>
      <c r="D150" s="1" t="s">
        <v>144</v>
      </c>
      <c r="E150" s="1" t="s">
        <v>146</v>
      </c>
      <c r="F150" s="1" t="s">
        <v>154</v>
      </c>
      <c r="G150" s="1" t="s">
        <v>155</v>
      </c>
      <c r="H150" s="5">
        <v>10350</v>
      </c>
      <c r="I150" s="5">
        <v>11605.37747824842</v>
      </c>
      <c r="J150" s="5">
        <v>11837</v>
      </c>
      <c r="L150" s="6">
        <f t="shared" si="18"/>
        <v>0.12129250997569273</v>
      </c>
      <c r="M150" s="6">
        <f t="shared" si="19"/>
        <v>0.14367149758454106</v>
      </c>
    </row>
    <row r="151" spans="1:13" ht="16.5" customHeight="1">
      <c r="A151" s="1" t="s">
        <v>18</v>
      </c>
      <c r="B151" s="1" t="s">
        <v>31</v>
      </c>
      <c r="C151" s="1" t="s">
        <v>20</v>
      </c>
      <c r="D151" s="1" t="s">
        <v>144</v>
      </c>
      <c r="E151" s="1" t="s">
        <v>146</v>
      </c>
      <c r="F151" s="1" t="s">
        <v>154</v>
      </c>
      <c r="G151" s="1" t="s">
        <v>155</v>
      </c>
      <c r="H151" s="5">
        <v>12075</v>
      </c>
      <c r="I151" s="5">
        <v>10275.66130141415</v>
      </c>
      <c r="J151" s="5">
        <v>10481</v>
      </c>
      <c r="L151" s="6">
        <f t="shared" si="18"/>
        <v>-0.14901355681870398</v>
      </c>
      <c r="M151" s="6">
        <f t="shared" si="19"/>
        <v>-0.13200828157349898</v>
      </c>
    </row>
    <row r="152" spans="1:13" ht="16.5" customHeight="1">
      <c r="A152" s="1" t="s">
        <v>18</v>
      </c>
      <c r="B152" s="1" t="s">
        <v>33</v>
      </c>
      <c r="C152" s="1" t="s">
        <v>20</v>
      </c>
      <c r="D152" s="1" t="s">
        <v>144</v>
      </c>
      <c r="E152" s="1" t="s">
        <v>146</v>
      </c>
      <c r="F152" s="1" t="s">
        <v>154</v>
      </c>
      <c r="G152" s="1" t="s">
        <v>155</v>
      </c>
      <c r="H152" s="5">
        <v>10625</v>
      </c>
      <c r="I152" s="5">
        <v>10533.959413250393</v>
      </c>
      <c r="J152" s="5">
        <v>10745</v>
      </c>
      <c r="L152" s="6">
        <f t="shared" si="18"/>
        <v>-0.008568525811727672</v>
      </c>
      <c r="M152" s="6">
        <f t="shared" si="19"/>
        <v>0.011294117647058824</v>
      </c>
    </row>
    <row r="153" spans="1:13" ht="16.5" customHeight="1">
      <c r="A153" s="1" t="s">
        <v>18</v>
      </c>
      <c r="B153" s="1" t="s">
        <v>82</v>
      </c>
      <c r="C153" s="1" t="s">
        <v>20</v>
      </c>
      <c r="D153" s="1" t="s">
        <v>144</v>
      </c>
      <c r="E153" s="1" t="s">
        <v>146</v>
      </c>
      <c r="F153" s="1" t="s">
        <v>154</v>
      </c>
      <c r="G153" s="1" t="s">
        <v>155</v>
      </c>
      <c r="H153" s="5">
        <v>6425</v>
      </c>
      <c r="I153" s="5">
        <v>5594.837108741254</v>
      </c>
      <c r="J153" s="5">
        <v>5707</v>
      </c>
      <c r="L153" s="6">
        <f t="shared" si="18"/>
        <v>-0.12920823210252852</v>
      </c>
      <c r="M153" s="6">
        <f t="shared" si="19"/>
        <v>-0.11175097276264591</v>
      </c>
    </row>
    <row r="154" spans="1:13" ht="16.5" customHeight="1">
      <c r="A154" s="1" t="s">
        <v>18</v>
      </c>
      <c r="B154" s="1" t="s">
        <v>156</v>
      </c>
      <c r="C154" s="1" t="s">
        <v>20</v>
      </c>
      <c r="D154" s="1" t="s">
        <v>144</v>
      </c>
      <c r="E154" s="1" t="s">
        <v>146</v>
      </c>
      <c r="F154" s="1" t="s">
        <v>154</v>
      </c>
      <c r="G154" s="1" t="s">
        <v>155</v>
      </c>
      <c r="H154" s="5">
        <v>1250</v>
      </c>
      <c r="I154" s="5">
        <v>1006.1977724677008</v>
      </c>
      <c r="J154" s="5">
        <v>1026</v>
      </c>
      <c r="L154" s="6">
        <f t="shared" si="18"/>
        <v>-0.19504178202583936</v>
      </c>
      <c r="M154" s="6">
        <f t="shared" si="19"/>
        <v>-0.1792</v>
      </c>
    </row>
    <row r="155" spans="1:13" ht="16.5" customHeight="1">
      <c r="A155" s="1" t="s">
        <v>18</v>
      </c>
      <c r="B155" s="1" t="s">
        <v>34</v>
      </c>
      <c r="C155" s="1" t="s">
        <v>20</v>
      </c>
      <c r="D155" s="1" t="s">
        <v>144</v>
      </c>
      <c r="E155" s="1" t="s">
        <v>146</v>
      </c>
      <c r="F155" s="1" t="s">
        <v>154</v>
      </c>
      <c r="G155" s="1" t="s">
        <v>155</v>
      </c>
      <c r="H155" s="5">
        <v>30750</v>
      </c>
      <c r="I155" s="5">
        <v>29016.841743642613</v>
      </c>
      <c r="J155" s="5">
        <v>29597</v>
      </c>
      <c r="L155" s="6">
        <f t="shared" si="18"/>
        <v>-0.056362870125443464</v>
      </c>
      <c r="M155" s="6">
        <f t="shared" si="19"/>
        <v>-0.037495934959349594</v>
      </c>
    </row>
    <row r="156" spans="1:13" ht="16.5" customHeight="1">
      <c r="A156" s="1" t="s">
        <v>18</v>
      </c>
      <c r="B156" s="1" t="s">
        <v>56</v>
      </c>
      <c r="C156" s="1" t="s">
        <v>20</v>
      </c>
      <c r="D156" s="1" t="s">
        <v>144</v>
      </c>
      <c r="E156" s="1" t="s">
        <v>146</v>
      </c>
      <c r="F156" s="1" t="s">
        <v>154</v>
      </c>
      <c r="G156" s="1" t="s">
        <v>155</v>
      </c>
      <c r="H156" s="5">
        <v>750</v>
      </c>
      <c r="I156" s="5">
        <v>1828.9114067287044</v>
      </c>
      <c r="J156" s="5">
        <v>1865</v>
      </c>
      <c r="L156" s="6">
        <f t="shared" si="18"/>
        <v>1.4385485423049391</v>
      </c>
      <c r="M156" s="6">
        <f t="shared" si="19"/>
        <v>1.4866666666666666</v>
      </c>
    </row>
    <row r="157" spans="8:13" ht="16.5" customHeight="1">
      <c r="H157" s="5"/>
      <c r="I157" s="5"/>
      <c r="J157" s="5"/>
      <c r="K157" s="1">
        <f>SUM(J147:J156)</f>
        <v>106057</v>
      </c>
      <c r="L157" s="6"/>
      <c r="M157" s="6"/>
    </row>
    <row r="158" spans="1:13" ht="16.5" customHeight="1">
      <c r="A158" s="1" t="s">
        <v>18</v>
      </c>
      <c r="B158" s="1" t="s">
        <v>35</v>
      </c>
      <c r="C158" s="1" t="s">
        <v>20</v>
      </c>
      <c r="D158" s="1" t="s">
        <v>144</v>
      </c>
      <c r="E158" s="1" t="s">
        <v>146</v>
      </c>
      <c r="F158" s="1" t="s">
        <v>131</v>
      </c>
      <c r="G158" s="1" t="s">
        <v>157</v>
      </c>
      <c r="H158" s="5">
        <v>42500</v>
      </c>
      <c r="I158" s="5">
        <v>57136.711965497896</v>
      </c>
      <c r="J158" s="5">
        <v>58279</v>
      </c>
      <c r="L158" s="6">
        <f aca="true" t="shared" si="20" ref="L158:L177">(I158-H158)/H158</f>
        <v>0.34439322271759754</v>
      </c>
      <c r="M158" s="6">
        <f aca="true" t="shared" si="21" ref="M158:M177">(J158-H158)/H158</f>
        <v>0.37127058823529413</v>
      </c>
    </row>
    <row r="159" spans="1:13" ht="16.5" customHeight="1">
      <c r="A159" s="1" t="s">
        <v>18</v>
      </c>
      <c r="B159" s="1" t="s">
        <v>153</v>
      </c>
      <c r="C159" s="1" t="s">
        <v>20</v>
      </c>
      <c r="D159" s="1" t="s">
        <v>144</v>
      </c>
      <c r="E159" s="1" t="s">
        <v>146</v>
      </c>
      <c r="F159" s="1" t="s">
        <v>54</v>
      </c>
      <c r="G159" s="1" t="s">
        <v>158</v>
      </c>
      <c r="H159" s="5">
        <v>13916</v>
      </c>
      <c r="I159" s="5">
        <v>13916</v>
      </c>
      <c r="J159" s="5">
        <v>14194</v>
      </c>
      <c r="L159" s="6">
        <f t="shared" si="20"/>
        <v>0</v>
      </c>
      <c r="M159" s="6">
        <f t="shared" si="21"/>
        <v>0.019977004886461626</v>
      </c>
    </row>
    <row r="160" spans="1:13" ht="16.5" customHeight="1">
      <c r="A160" s="1" t="s">
        <v>18</v>
      </c>
      <c r="B160" s="1" t="s">
        <v>28</v>
      </c>
      <c r="C160" s="1" t="s">
        <v>20</v>
      </c>
      <c r="D160" s="1" t="s">
        <v>144</v>
      </c>
      <c r="E160" s="1" t="s">
        <v>146</v>
      </c>
      <c r="F160" s="1" t="s">
        <v>54</v>
      </c>
      <c r="G160" s="1" t="s">
        <v>158</v>
      </c>
      <c r="H160" s="5">
        <v>13460</v>
      </c>
      <c r="I160" s="5">
        <v>13460</v>
      </c>
      <c r="J160" s="5">
        <v>13729</v>
      </c>
      <c r="L160" s="6">
        <f t="shared" si="20"/>
        <v>0</v>
      </c>
      <c r="M160" s="6">
        <f t="shared" si="21"/>
        <v>0.019985141158989597</v>
      </c>
    </row>
    <row r="161" spans="1:13" ht="16.5" customHeight="1">
      <c r="A161" s="1" t="s">
        <v>18</v>
      </c>
      <c r="B161" s="1" t="s">
        <v>29</v>
      </c>
      <c r="C161" s="1" t="s">
        <v>20</v>
      </c>
      <c r="D161" s="1" t="s">
        <v>144</v>
      </c>
      <c r="E161" s="1" t="s">
        <v>146</v>
      </c>
      <c r="F161" s="1" t="s">
        <v>54</v>
      </c>
      <c r="G161" s="1" t="s">
        <v>158</v>
      </c>
      <c r="H161" s="5">
        <v>13460</v>
      </c>
      <c r="I161" s="5">
        <v>13460</v>
      </c>
      <c r="J161" s="5">
        <v>13729</v>
      </c>
      <c r="L161" s="6">
        <f t="shared" si="20"/>
        <v>0</v>
      </c>
      <c r="M161" s="6">
        <f t="shared" si="21"/>
        <v>0.019985141158989597</v>
      </c>
    </row>
    <row r="162" spans="1:13" ht="16.5" customHeight="1">
      <c r="A162" s="1" t="s">
        <v>18</v>
      </c>
      <c r="B162" s="1" t="s">
        <v>30</v>
      </c>
      <c r="C162" s="1" t="s">
        <v>20</v>
      </c>
      <c r="D162" s="1" t="s">
        <v>144</v>
      </c>
      <c r="E162" s="1" t="s">
        <v>146</v>
      </c>
      <c r="F162" s="1" t="s">
        <v>54</v>
      </c>
      <c r="G162" s="1" t="s">
        <v>158</v>
      </c>
      <c r="H162" s="5">
        <v>15643</v>
      </c>
      <c r="I162" s="5">
        <v>15642</v>
      </c>
      <c r="J162" s="5">
        <v>15955</v>
      </c>
      <c r="L162" s="6">
        <f t="shared" si="20"/>
        <v>-6.392635683692386E-05</v>
      </c>
      <c r="M162" s="6">
        <f t="shared" si="21"/>
        <v>0.019945023333120246</v>
      </c>
    </row>
    <row r="163" spans="1:13" ht="16.5" customHeight="1">
      <c r="A163" s="1" t="s">
        <v>18</v>
      </c>
      <c r="B163" s="1" t="s">
        <v>31</v>
      </c>
      <c r="C163" s="1" t="s">
        <v>20</v>
      </c>
      <c r="D163" s="1" t="s">
        <v>144</v>
      </c>
      <c r="E163" s="1" t="s">
        <v>146</v>
      </c>
      <c r="F163" s="1" t="s">
        <v>54</v>
      </c>
      <c r="G163" s="1" t="s">
        <v>158</v>
      </c>
      <c r="H163" s="5">
        <v>21064</v>
      </c>
      <c r="I163" s="5">
        <v>21064</v>
      </c>
      <c r="J163" s="5">
        <v>21485</v>
      </c>
      <c r="L163" s="6">
        <f t="shared" si="20"/>
        <v>0</v>
      </c>
      <c r="M163" s="6">
        <f t="shared" si="21"/>
        <v>0.019986707178123814</v>
      </c>
    </row>
    <row r="164" spans="1:13" ht="16.5" customHeight="1">
      <c r="A164" s="1" t="s">
        <v>18</v>
      </c>
      <c r="B164" s="1" t="s">
        <v>33</v>
      </c>
      <c r="C164" s="1" t="s">
        <v>20</v>
      </c>
      <c r="D164" s="1" t="s">
        <v>144</v>
      </c>
      <c r="E164" s="1" t="s">
        <v>146</v>
      </c>
      <c r="F164" s="1" t="s">
        <v>54</v>
      </c>
      <c r="G164" s="1" t="s">
        <v>158</v>
      </c>
      <c r="H164" s="5">
        <v>21064</v>
      </c>
      <c r="I164" s="5">
        <v>21064</v>
      </c>
      <c r="J164" s="5">
        <v>21485</v>
      </c>
      <c r="L164" s="6">
        <f t="shared" si="20"/>
        <v>0</v>
      </c>
      <c r="M164" s="6">
        <f t="shared" si="21"/>
        <v>0.019986707178123814</v>
      </c>
    </row>
    <row r="165" spans="1:13" ht="16.5" customHeight="1">
      <c r="A165" s="1" t="s">
        <v>18</v>
      </c>
      <c r="B165" s="1" t="s">
        <v>82</v>
      </c>
      <c r="C165" s="1" t="s">
        <v>20</v>
      </c>
      <c r="D165" s="1" t="s">
        <v>144</v>
      </c>
      <c r="E165" s="1" t="s">
        <v>146</v>
      </c>
      <c r="F165" s="1" t="s">
        <v>54</v>
      </c>
      <c r="G165" s="1" t="s">
        <v>158</v>
      </c>
      <c r="H165" s="5">
        <v>4281</v>
      </c>
      <c r="I165" s="5">
        <v>1410.6795272512518</v>
      </c>
      <c r="J165" s="5">
        <v>1439</v>
      </c>
      <c r="L165" s="6">
        <f t="shared" si="20"/>
        <v>-0.6704789705089345</v>
      </c>
      <c r="M165" s="6">
        <f t="shared" si="21"/>
        <v>-0.6638635832749358</v>
      </c>
    </row>
    <row r="166" spans="1:13" ht="16.5" customHeight="1">
      <c r="A166" s="1" t="s">
        <v>18</v>
      </c>
      <c r="B166" s="1" t="s">
        <v>34</v>
      </c>
      <c r="C166" s="1" t="s">
        <v>20</v>
      </c>
      <c r="D166" s="1" t="s">
        <v>144</v>
      </c>
      <c r="E166" s="1" t="s">
        <v>146</v>
      </c>
      <c r="F166" s="1" t="s">
        <v>54</v>
      </c>
      <c r="G166" s="1" t="s">
        <v>158</v>
      </c>
      <c r="H166" s="5">
        <v>118612</v>
      </c>
      <c r="I166" s="5">
        <v>118612</v>
      </c>
      <c r="J166" s="5">
        <v>120984</v>
      </c>
      <c r="L166" s="6">
        <f t="shared" si="20"/>
        <v>0</v>
      </c>
      <c r="M166" s="6">
        <f t="shared" si="21"/>
        <v>0.01999797659595994</v>
      </c>
    </row>
    <row r="167" spans="1:13" ht="16.5" customHeight="1">
      <c r="A167" s="1" t="s">
        <v>18</v>
      </c>
      <c r="B167" s="1" t="s">
        <v>56</v>
      </c>
      <c r="C167" s="1" t="s">
        <v>20</v>
      </c>
      <c r="D167" s="1" t="s">
        <v>144</v>
      </c>
      <c r="E167" s="1" t="s">
        <v>146</v>
      </c>
      <c r="F167" s="1" t="s">
        <v>54</v>
      </c>
      <c r="G167" s="1" t="s">
        <v>158</v>
      </c>
      <c r="H167" s="5">
        <v>500</v>
      </c>
      <c r="I167" s="5">
        <v>534.39</v>
      </c>
      <c r="J167" s="5">
        <v>545</v>
      </c>
      <c r="L167" s="6">
        <f t="shared" si="20"/>
        <v>0.06877999999999997</v>
      </c>
      <c r="M167" s="6">
        <f t="shared" si="21"/>
        <v>0.09</v>
      </c>
    </row>
    <row r="168" spans="1:13" ht="16.5" customHeight="1">
      <c r="A168" s="1" t="s">
        <v>18</v>
      </c>
      <c r="B168" s="1" t="s">
        <v>24</v>
      </c>
      <c r="C168" s="1" t="s">
        <v>20</v>
      </c>
      <c r="D168" s="1" t="s">
        <v>144</v>
      </c>
      <c r="E168" s="1" t="s">
        <v>146</v>
      </c>
      <c r="F168" s="1" t="s">
        <v>159</v>
      </c>
      <c r="G168" s="1" t="s">
        <v>160</v>
      </c>
      <c r="H168" s="5">
        <v>-65000</v>
      </c>
      <c r="I168" s="5">
        <v>0</v>
      </c>
      <c r="J168" s="5">
        <v>0</v>
      </c>
      <c r="L168" s="6">
        <f t="shared" si="20"/>
        <v>-1</v>
      </c>
      <c r="M168" s="6">
        <f t="shared" si="21"/>
        <v>-1</v>
      </c>
    </row>
    <row r="169" spans="1:13" ht="16.5" customHeight="1">
      <c r="A169" s="1" t="s">
        <v>18</v>
      </c>
      <c r="B169" s="1" t="s">
        <v>153</v>
      </c>
      <c r="C169" s="1" t="s">
        <v>20</v>
      </c>
      <c r="D169" s="1" t="s">
        <v>144</v>
      </c>
      <c r="E169" s="1" t="s">
        <v>146</v>
      </c>
      <c r="F169" s="1" t="s">
        <v>159</v>
      </c>
      <c r="G169" s="1" t="s">
        <v>161</v>
      </c>
      <c r="H169" s="5">
        <v>17939</v>
      </c>
      <c r="I169" s="5">
        <v>22104.291581875746</v>
      </c>
      <c r="J169" s="5">
        <v>22546</v>
      </c>
      <c r="L169" s="6">
        <f t="shared" si="20"/>
        <v>0.2321919606374796</v>
      </c>
      <c r="M169" s="6">
        <f t="shared" si="21"/>
        <v>0.2568147611349574</v>
      </c>
    </row>
    <row r="170" spans="1:13" ht="16.5" customHeight="1">
      <c r="A170" s="1" t="s">
        <v>18</v>
      </c>
      <c r="B170" s="1" t="s">
        <v>28</v>
      </c>
      <c r="C170" s="1" t="s">
        <v>20</v>
      </c>
      <c r="D170" s="1" t="s">
        <v>144</v>
      </c>
      <c r="E170" s="1" t="s">
        <v>146</v>
      </c>
      <c r="F170" s="1" t="s">
        <v>159</v>
      </c>
      <c r="G170" s="1" t="s">
        <v>161</v>
      </c>
      <c r="H170" s="5">
        <v>19594</v>
      </c>
      <c r="I170" s="5">
        <v>20547.989119449943</v>
      </c>
      <c r="J170" s="5">
        <v>20959</v>
      </c>
      <c r="L170" s="6">
        <f t="shared" si="20"/>
        <v>0.048687818691943614</v>
      </c>
      <c r="M170" s="6">
        <f t="shared" si="21"/>
        <v>0.06966418291313667</v>
      </c>
    </row>
    <row r="171" spans="1:13" ht="16.5" customHeight="1">
      <c r="A171" s="1" t="s">
        <v>18</v>
      </c>
      <c r="B171" s="1" t="s">
        <v>29</v>
      </c>
      <c r="C171" s="1" t="s">
        <v>20</v>
      </c>
      <c r="D171" s="1" t="s">
        <v>144</v>
      </c>
      <c r="E171" s="1" t="s">
        <v>146</v>
      </c>
      <c r="F171" s="1" t="s">
        <v>159</v>
      </c>
      <c r="G171" s="1" t="s">
        <v>161</v>
      </c>
      <c r="H171" s="5">
        <v>13806</v>
      </c>
      <c r="I171" s="5">
        <v>15720.945770114222</v>
      </c>
      <c r="J171" s="5">
        <v>16035</v>
      </c>
      <c r="L171" s="6">
        <f t="shared" si="20"/>
        <v>0.13870388020528915</v>
      </c>
      <c r="M171" s="6">
        <f t="shared" si="21"/>
        <v>0.161451542807475</v>
      </c>
    </row>
    <row r="172" spans="1:13" ht="16.5" customHeight="1">
      <c r="A172" s="1" t="s">
        <v>18</v>
      </c>
      <c r="B172" s="1" t="s">
        <v>30</v>
      </c>
      <c r="C172" s="1" t="s">
        <v>20</v>
      </c>
      <c r="D172" s="1" t="s">
        <v>144</v>
      </c>
      <c r="E172" s="1" t="s">
        <v>146</v>
      </c>
      <c r="F172" s="1" t="s">
        <v>159</v>
      </c>
      <c r="G172" s="1" t="s">
        <v>161</v>
      </c>
      <c r="H172" s="5">
        <v>19260</v>
      </c>
      <c r="I172" s="5">
        <v>19675.610558354565</v>
      </c>
      <c r="J172" s="5">
        <v>20069</v>
      </c>
      <c r="L172" s="6">
        <f t="shared" si="20"/>
        <v>0.02157894903190888</v>
      </c>
      <c r="M172" s="6">
        <f t="shared" si="21"/>
        <v>0.04200415368639668</v>
      </c>
    </row>
    <row r="173" spans="1:13" ht="16.5" customHeight="1">
      <c r="A173" s="1" t="s">
        <v>18</v>
      </c>
      <c r="B173" s="1" t="s">
        <v>31</v>
      </c>
      <c r="C173" s="1" t="s">
        <v>20</v>
      </c>
      <c r="D173" s="1" t="s">
        <v>144</v>
      </c>
      <c r="E173" s="1" t="s">
        <v>146</v>
      </c>
      <c r="F173" s="1" t="s">
        <v>159</v>
      </c>
      <c r="G173" s="1" t="s">
        <v>161</v>
      </c>
      <c r="H173" s="5">
        <v>17936</v>
      </c>
      <c r="I173" s="5">
        <v>25140.53799524808</v>
      </c>
      <c r="J173" s="5">
        <v>25643</v>
      </c>
      <c r="L173" s="6">
        <f t="shared" si="20"/>
        <v>0.40168030749599015</v>
      </c>
      <c r="M173" s="6">
        <f t="shared" si="21"/>
        <v>0.42969446922390725</v>
      </c>
    </row>
    <row r="174" spans="1:13" ht="16.5" customHeight="1">
      <c r="A174" s="1" t="s">
        <v>18</v>
      </c>
      <c r="B174" s="1" t="s">
        <v>33</v>
      </c>
      <c r="C174" s="1" t="s">
        <v>20</v>
      </c>
      <c r="D174" s="1" t="s">
        <v>144</v>
      </c>
      <c r="E174" s="1" t="s">
        <v>146</v>
      </c>
      <c r="F174" s="1" t="s">
        <v>159</v>
      </c>
      <c r="G174" s="1" t="s">
        <v>161</v>
      </c>
      <c r="H174" s="5">
        <v>10795</v>
      </c>
      <c r="I174" s="5">
        <v>15942.82084643833</v>
      </c>
      <c r="J174" s="5">
        <v>16262</v>
      </c>
      <c r="L174" s="6">
        <f t="shared" si="20"/>
        <v>0.4768708519164733</v>
      </c>
      <c r="M174" s="6">
        <f t="shared" si="21"/>
        <v>0.5064381658175081</v>
      </c>
    </row>
    <row r="175" spans="1:13" ht="16.5" customHeight="1">
      <c r="A175" s="1" t="s">
        <v>18</v>
      </c>
      <c r="B175" s="1" t="s">
        <v>82</v>
      </c>
      <c r="C175" s="1" t="s">
        <v>20</v>
      </c>
      <c r="D175" s="1" t="s">
        <v>144</v>
      </c>
      <c r="E175" s="1" t="s">
        <v>146</v>
      </c>
      <c r="F175" s="1" t="s">
        <v>159</v>
      </c>
      <c r="G175" s="1" t="s">
        <v>161</v>
      </c>
      <c r="H175" s="5">
        <v>4026</v>
      </c>
      <c r="I175" s="5">
        <v>5007.358112885814</v>
      </c>
      <c r="J175" s="5">
        <v>5108</v>
      </c>
      <c r="L175" s="6">
        <f t="shared" si="20"/>
        <v>0.2437551199418316</v>
      </c>
      <c r="M175" s="6">
        <f t="shared" si="21"/>
        <v>0.2687531048186786</v>
      </c>
    </row>
    <row r="176" spans="1:13" ht="16.5" customHeight="1">
      <c r="A176" s="1" t="s">
        <v>18</v>
      </c>
      <c r="B176" s="1" t="s">
        <v>34</v>
      </c>
      <c r="C176" s="1" t="s">
        <v>20</v>
      </c>
      <c r="D176" s="1" t="s">
        <v>144</v>
      </c>
      <c r="E176" s="1" t="s">
        <v>146</v>
      </c>
      <c r="F176" s="1" t="s">
        <v>159</v>
      </c>
      <c r="G176" s="1" t="s">
        <v>161</v>
      </c>
      <c r="H176" s="5">
        <v>76251</v>
      </c>
      <c r="I176" s="5">
        <v>89025.89565485314</v>
      </c>
      <c r="J176" s="5">
        <v>83306</v>
      </c>
      <c r="L176" s="6">
        <f t="shared" si="20"/>
        <v>0.16753741793357652</v>
      </c>
      <c r="M176" s="6">
        <f t="shared" si="21"/>
        <v>0.0925233767426001</v>
      </c>
    </row>
    <row r="177" spans="1:13" ht="16.5" customHeight="1">
      <c r="A177" s="1" t="s">
        <v>18</v>
      </c>
      <c r="B177" s="1" t="s">
        <v>56</v>
      </c>
      <c r="C177" s="1" t="s">
        <v>20</v>
      </c>
      <c r="D177" s="1" t="s">
        <v>144</v>
      </c>
      <c r="E177" s="1" t="s">
        <v>146</v>
      </c>
      <c r="F177" s="1" t="s">
        <v>159</v>
      </c>
      <c r="G177" s="1" t="s">
        <v>161</v>
      </c>
      <c r="H177" s="5">
        <v>1342</v>
      </c>
      <c r="I177" s="5">
        <v>1336.63282268303</v>
      </c>
      <c r="J177" s="5">
        <v>1363</v>
      </c>
      <c r="L177" s="6">
        <f t="shared" si="20"/>
        <v>-0.003999386972406782</v>
      </c>
      <c r="M177" s="6">
        <f t="shared" si="21"/>
        <v>0.01564828614008942</v>
      </c>
    </row>
    <row r="178" spans="8:13" ht="16.5" customHeight="1">
      <c r="H178" s="5"/>
      <c r="I178" s="5"/>
      <c r="J178" s="5"/>
      <c r="K178" s="10">
        <f>SUM(J169:J177)</f>
        <v>211291</v>
      </c>
      <c r="L178" s="6"/>
      <c r="M178" s="6"/>
    </row>
    <row r="179" spans="1:13" ht="16.5" customHeight="1">
      <c r="A179" s="1" t="s">
        <v>18</v>
      </c>
      <c r="B179" s="1" t="s">
        <v>35</v>
      </c>
      <c r="C179" s="1" t="s">
        <v>20</v>
      </c>
      <c r="D179" s="1" t="s">
        <v>144</v>
      </c>
      <c r="E179" s="1" t="s">
        <v>146</v>
      </c>
      <c r="F179" s="1" t="s">
        <v>159</v>
      </c>
      <c r="G179" s="1" t="s">
        <v>162</v>
      </c>
      <c r="H179" s="5">
        <v>2250</v>
      </c>
      <c r="I179" s="5">
        <v>4585</v>
      </c>
      <c r="J179" s="5">
        <v>2250</v>
      </c>
      <c r="L179" s="6">
        <f aca="true" t="shared" si="22" ref="L179:L188">(I179-H179)/H179</f>
        <v>1.0377777777777777</v>
      </c>
      <c r="M179" s="6">
        <f aca="true" t="shared" si="23" ref="M179:M188">(J179-H179)/H179</f>
        <v>0</v>
      </c>
    </row>
    <row r="180" spans="1:13" ht="16.5" customHeight="1">
      <c r="A180" s="1" t="s">
        <v>18</v>
      </c>
      <c r="B180" s="1" t="s">
        <v>153</v>
      </c>
      <c r="C180" s="1" t="s">
        <v>20</v>
      </c>
      <c r="D180" s="1" t="s">
        <v>144</v>
      </c>
      <c r="E180" s="1" t="s">
        <v>146</v>
      </c>
      <c r="F180" s="1" t="s">
        <v>163</v>
      </c>
      <c r="G180" s="1" t="s">
        <v>164</v>
      </c>
      <c r="H180" s="5">
        <v>48293</v>
      </c>
      <c r="I180" s="5">
        <v>46176.144734121284</v>
      </c>
      <c r="J180" s="5">
        <v>47100</v>
      </c>
      <c r="L180" s="6">
        <f t="shared" si="22"/>
        <v>-0.04383358387092779</v>
      </c>
      <c r="M180" s="6">
        <f t="shared" si="23"/>
        <v>-0.024703373159671173</v>
      </c>
    </row>
    <row r="181" spans="1:13" ht="16.5" customHeight="1">
      <c r="A181" s="1" t="s">
        <v>18</v>
      </c>
      <c r="B181" s="1" t="s">
        <v>28</v>
      </c>
      <c r="C181" s="1" t="s">
        <v>20</v>
      </c>
      <c r="D181" s="1" t="s">
        <v>144</v>
      </c>
      <c r="E181" s="1" t="s">
        <v>146</v>
      </c>
      <c r="F181" s="1" t="s">
        <v>163</v>
      </c>
      <c r="G181" s="1" t="s">
        <v>164</v>
      </c>
      <c r="H181" s="5">
        <v>39697</v>
      </c>
      <c r="I181" s="5">
        <v>34867.02239994211</v>
      </c>
      <c r="J181" s="5">
        <v>35564</v>
      </c>
      <c r="L181" s="6">
        <f t="shared" si="22"/>
        <v>-0.12167109857313886</v>
      </c>
      <c r="M181" s="6">
        <f t="shared" si="23"/>
        <v>-0.10411366098193818</v>
      </c>
    </row>
    <row r="182" spans="1:13" ht="16.5" customHeight="1">
      <c r="A182" s="1" t="s">
        <v>18</v>
      </c>
      <c r="B182" s="1" t="s">
        <v>29</v>
      </c>
      <c r="C182" s="1" t="s">
        <v>20</v>
      </c>
      <c r="D182" s="1" t="s">
        <v>144</v>
      </c>
      <c r="E182" s="1" t="s">
        <v>146</v>
      </c>
      <c r="F182" s="1" t="s">
        <v>163</v>
      </c>
      <c r="G182" s="1" t="s">
        <v>164</v>
      </c>
      <c r="H182" s="5">
        <v>34294</v>
      </c>
      <c r="I182" s="5">
        <v>38994.26262643249</v>
      </c>
      <c r="J182" s="5">
        <v>39774</v>
      </c>
      <c r="L182" s="6">
        <f t="shared" si="22"/>
        <v>0.1370578709521343</v>
      </c>
      <c r="M182" s="6">
        <f t="shared" si="23"/>
        <v>0.15979471627689976</v>
      </c>
    </row>
    <row r="183" spans="1:13" ht="16.5" customHeight="1">
      <c r="A183" s="1" t="s">
        <v>18</v>
      </c>
      <c r="B183" s="1" t="s">
        <v>30</v>
      </c>
      <c r="C183" s="1" t="s">
        <v>20</v>
      </c>
      <c r="D183" s="1" t="s">
        <v>144</v>
      </c>
      <c r="E183" s="1" t="s">
        <v>146</v>
      </c>
      <c r="F183" s="1" t="s">
        <v>163</v>
      </c>
      <c r="G183" s="1" t="s">
        <v>164</v>
      </c>
      <c r="H183" s="5">
        <v>31124</v>
      </c>
      <c r="I183" s="5">
        <v>25330.572477141803</v>
      </c>
      <c r="J183" s="5">
        <v>25837</v>
      </c>
      <c r="L183" s="6">
        <f t="shared" si="22"/>
        <v>-0.18614019800983797</v>
      </c>
      <c r="M183" s="6">
        <f t="shared" si="23"/>
        <v>-0.1698689114509703</v>
      </c>
    </row>
    <row r="184" spans="1:13" ht="16.5" customHeight="1">
      <c r="A184" s="1" t="s">
        <v>18</v>
      </c>
      <c r="B184" s="1" t="s">
        <v>31</v>
      </c>
      <c r="C184" s="1" t="s">
        <v>20</v>
      </c>
      <c r="D184" s="1" t="s">
        <v>144</v>
      </c>
      <c r="E184" s="1" t="s">
        <v>146</v>
      </c>
      <c r="F184" s="1" t="s">
        <v>163</v>
      </c>
      <c r="G184" s="1" t="s">
        <v>164</v>
      </c>
      <c r="H184" s="5">
        <v>44945</v>
      </c>
      <c r="I184" s="5">
        <v>45398.85900760586</v>
      </c>
      <c r="J184" s="5">
        <v>46307</v>
      </c>
      <c r="L184" s="6">
        <f t="shared" si="22"/>
        <v>0.010098097844161994</v>
      </c>
      <c r="M184" s="6">
        <f t="shared" si="23"/>
        <v>0.030303704527756145</v>
      </c>
    </row>
    <row r="185" spans="1:13" ht="16.5" customHeight="1">
      <c r="A185" s="1" t="s">
        <v>18</v>
      </c>
      <c r="B185" s="1" t="s">
        <v>33</v>
      </c>
      <c r="C185" s="1" t="s">
        <v>20</v>
      </c>
      <c r="D185" s="1" t="s">
        <v>144</v>
      </c>
      <c r="E185" s="1" t="s">
        <v>146</v>
      </c>
      <c r="F185" s="1" t="s">
        <v>163</v>
      </c>
      <c r="G185" s="1" t="s">
        <v>164</v>
      </c>
      <c r="H185" s="5">
        <v>117187</v>
      </c>
      <c r="I185" s="5">
        <v>116636.59873531603</v>
      </c>
      <c r="J185" s="5">
        <v>118969</v>
      </c>
      <c r="L185" s="6">
        <f t="shared" si="22"/>
        <v>-0.00469677749822053</v>
      </c>
      <c r="M185" s="6">
        <f t="shared" si="23"/>
        <v>0.015206464880916825</v>
      </c>
    </row>
    <row r="186" spans="1:13" ht="16.5" customHeight="1">
      <c r="A186" s="1" t="s">
        <v>18</v>
      </c>
      <c r="B186" s="1" t="s">
        <v>82</v>
      </c>
      <c r="C186" s="1" t="s">
        <v>20</v>
      </c>
      <c r="D186" s="1" t="s">
        <v>144</v>
      </c>
      <c r="E186" s="1" t="s">
        <v>146</v>
      </c>
      <c r="F186" s="1" t="s">
        <v>163</v>
      </c>
      <c r="G186" s="1" t="s">
        <v>164</v>
      </c>
      <c r="H186" s="5">
        <v>26411</v>
      </c>
      <c r="I186" s="5">
        <v>30523.2346016103</v>
      </c>
      <c r="J186" s="5">
        <v>31134</v>
      </c>
      <c r="L186" s="6">
        <f t="shared" si="22"/>
        <v>0.15570158652115787</v>
      </c>
      <c r="M186" s="6">
        <f t="shared" si="23"/>
        <v>0.1788270038998902</v>
      </c>
    </row>
    <row r="187" spans="1:13" ht="16.5" customHeight="1">
      <c r="A187" s="1" t="s">
        <v>18</v>
      </c>
      <c r="B187" s="1" t="s">
        <v>34</v>
      </c>
      <c r="C187" s="1" t="s">
        <v>20</v>
      </c>
      <c r="D187" s="1" t="s">
        <v>144</v>
      </c>
      <c r="E187" s="1" t="s">
        <v>146</v>
      </c>
      <c r="F187" s="1" t="s">
        <v>163</v>
      </c>
      <c r="G187" s="1" t="s">
        <v>164</v>
      </c>
      <c r="H187" s="5">
        <v>217832</v>
      </c>
      <c r="I187" s="5">
        <v>192576.51161577422</v>
      </c>
      <c r="J187" s="5">
        <v>196428</v>
      </c>
      <c r="L187" s="6">
        <f t="shared" si="22"/>
        <v>-0.1159402125685197</v>
      </c>
      <c r="M187" s="6">
        <f t="shared" si="23"/>
        <v>-0.09825920893165375</v>
      </c>
    </row>
    <row r="188" spans="1:13" ht="16.5" customHeight="1">
      <c r="A188" s="1" t="s">
        <v>18</v>
      </c>
      <c r="B188" s="1" t="s">
        <v>56</v>
      </c>
      <c r="C188" s="1" t="s">
        <v>20</v>
      </c>
      <c r="D188" s="1" t="s">
        <v>144</v>
      </c>
      <c r="E188" s="1" t="s">
        <v>146</v>
      </c>
      <c r="F188" s="1" t="s">
        <v>163</v>
      </c>
      <c r="G188" s="1" t="s">
        <v>164</v>
      </c>
      <c r="H188" s="5">
        <v>6685</v>
      </c>
      <c r="I188" s="5">
        <v>5113.7420210099035</v>
      </c>
      <c r="J188" s="5">
        <v>5216</v>
      </c>
      <c r="L188" s="6">
        <f t="shared" si="22"/>
        <v>-0.23504233043980502</v>
      </c>
      <c r="M188" s="6">
        <f t="shared" si="23"/>
        <v>-0.21974569932685115</v>
      </c>
    </row>
    <row r="189" spans="8:13" ht="16.5" customHeight="1">
      <c r="H189" s="5"/>
      <c r="I189" s="5"/>
      <c r="J189" s="5"/>
      <c r="K189" s="10">
        <f>SUM(J180:J188)</f>
        <v>546329</v>
      </c>
      <c r="L189" s="6"/>
      <c r="M189" s="6"/>
    </row>
    <row r="190" spans="1:13" ht="16.5" customHeight="1">
      <c r="A190" s="1" t="s">
        <v>18</v>
      </c>
      <c r="B190" s="1" t="s">
        <v>35</v>
      </c>
      <c r="C190" s="1" t="s">
        <v>20</v>
      </c>
      <c r="D190" s="1" t="s">
        <v>144</v>
      </c>
      <c r="E190" s="1" t="s">
        <v>146</v>
      </c>
      <c r="F190" s="1" t="s">
        <v>165</v>
      </c>
      <c r="G190" s="1" t="s">
        <v>166</v>
      </c>
      <c r="H190" s="5">
        <v>3250</v>
      </c>
      <c r="I190" s="5">
        <v>4393.45</v>
      </c>
      <c r="J190" s="5">
        <v>4450</v>
      </c>
      <c r="L190" s="6">
        <f aca="true" t="shared" si="24" ref="L190:L217">(I190-H190)/H190</f>
        <v>0.35183076923076917</v>
      </c>
      <c r="M190" s="6">
        <f aca="true" t="shared" si="25" ref="M190:M217">(J190-H190)/H190</f>
        <v>0.36923076923076925</v>
      </c>
    </row>
    <row r="191" spans="1:13" ht="16.5" customHeight="1">
      <c r="A191" s="1" t="s">
        <v>18</v>
      </c>
      <c r="B191" s="1" t="s">
        <v>35</v>
      </c>
      <c r="C191" s="1" t="s">
        <v>20</v>
      </c>
      <c r="D191" s="1" t="s">
        <v>144</v>
      </c>
      <c r="E191" s="1" t="s">
        <v>167</v>
      </c>
      <c r="F191" s="1" t="s">
        <v>147</v>
      </c>
      <c r="G191" s="1" t="s">
        <v>168</v>
      </c>
      <c r="H191" s="5">
        <v>308832</v>
      </c>
      <c r="I191" s="5">
        <v>314460</v>
      </c>
      <c r="J191" s="5">
        <v>327038</v>
      </c>
      <c r="L191" s="6">
        <f t="shared" si="24"/>
        <v>0.01822350015542431</v>
      </c>
      <c r="M191" s="6">
        <f t="shared" si="25"/>
        <v>0.0589511449590716</v>
      </c>
    </row>
    <row r="192" spans="1:13" ht="16.5" customHeight="1">
      <c r="A192" s="1" t="s">
        <v>72</v>
      </c>
      <c r="B192" s="1" t="s">
        <v>35</v>
      </c>
      <c r="C192" s="1" t="s">
        <v>20</v>
      </c>
      <c r="D192" s="1" t="s">
        <v>144</v>
      </c>
      <c r="E192" s="1" t="s">
        <v>167</v>
      </c>
      <c r="F192" s="1" t="s">
        <v>147</v>
      </c>
      <c r="G192" s="1" t="s">
        <v>168</v>
      </c>
      <c r="H192" s="5">
        <v>18449</v>
      </c>
      <c r="I192" s="5">
        <v>17688</v>
      </c>
      <c r="J192" s="5">
        <v>18042</v>
      </c>
      <c r="L192" s="6">
        <f t="shared" si="24"/>
        <v>-0.041248848176052906</v>
      </c>
      <c r="M192" s="6">
        <f t="shared" si="25"/>
        <v>-0.022060816304406743</v>
      </c>
    </row>
    <row r="193" spans="1:13" ht="16.5" customHeight="1">
      <c r="A193" s="15" t="s">
        <v>72</v>
      </c>
      <c r="B193" s="15" t="s">
        <v>35</v>
      </c>
      <c r="C193" s="15" t="s">
        <v>20</v>
      </c>
      <c r="D193" s="15" t="s">
        <v>144</v>
      </c>
      <c r="E193" s="15" t="s">
        <v>167</v>
      </c>
      <c r="F193" s="15" t="s">
        <v>54</v>
      </c>
      <c r="G193" s="15" t="s">
        <v>169</v>
      </c>
      <c r="H193" s="15">
        <v>161276</v>
      </c>
      <c r="I193" s="15">
        <v>175665.84</v>
      </c>
      <c r="J193" s="15">
        <v>175750</v>
      </c>
      <c r="L193" s="6">
        <f t="shared" si="24"/>
        <v>0.08922493117388822</v>
      </c>
      <c r="M193" s="6">
        <f t="shared" si="25"/>
        <v>0.08974676951313276</v>
      </c>
    </row>
    <row r="194" spans="1:13" ht="16.5" customHeight="1">
      <c r="A194" s="8" t="s">
        <v>170</v>
      </c>
      <c r="B194" s="8" t="s">
        <v>19</v>
      </c>
      <c r="C194" s="8" t="s">
        <v>20</v>
      </c>
      <c r="D194" s="8" t="s">
        <v>171</v>
      </c>
      <c r="E194" s="8" t="s">
        <v>22</v>
      </c>
      <c r="F194" s="8" t="s">
        <v>19</v>
      </c>
      <c r="G194" s="19" t="s">
        <v>172</v>
      </c>
      <c r="H194" s="20">
        <v>6170299</v>
      </c>
      <c r="I194" s="20">
        <v>6165312.96</v>
      </c>
      <c r="J194" s="20">
        <v>5930532</v>
      </c>
      <c r="L194" s="6">
        <f t="shared" si="24"/>
        <v>-0.0008080710513380368</v>
      </c>
      <c r="M194" s="6">
        <f t="shared" si="25"/>
        <v>-0.038858246577678</v>
      </c>
    </row>
    <row r="195" spans="1:13" ht="16.5" customHeight="1">
      <c r="A195" s="8" t="s">
        <v>170</v>
      </c>
      <c r="B195" s="8" t="s">
        <v>35</v>
      </c>
      <c r="C195" s="8" t="s">
        <v>20</v>
      </c>
      <c r="D195" s="8" t="s">
        <v>171</v>
      </c>
      <c r="E195" s="8" t="s">
        <v>173</v>
      </c>
      <c r="F195" s="8" t="s">
        <v>174</v>
      </c>
      <c r="G195" s="8" t="s">
        <v>175</v>
      </c>
      <c r="H195" s="9">
        <v>2582799</v>
      </c>
      <c r="I195" s="9">
        <v>2577812.96</v>
      </c>
      <c r="J195" s="9">
        <v>2178032</v>
      </c>
      <c r="L195" s="6">
        <f t="shared" si="24"/>
        <v>-0.0019304792978470401</v>
      </c>
      <c r="M195" s="6">
        <f t="shared" si="25"/>
        <v>-0.15671641502106823</v>
      </c>
    </row>
    <row r="196" spans="1:13" ht="16.5" customHeight="1">
      <c r="A196" s="1" t="s">
        <v>170</v>
      </c>
      <c r="B196" s="1" t="s">
        <v>35</v>
      </c>
      <c r="C196" s="1" t="s">
        <v>20</v>
      </c>
      <c r="D196" s="1" t="s">
        <v>171</v>
      </c>
      <c r="E196" s="1" t="s">
        <v>173</v>
      </c>
      <c r="F196" s="1" t="s">
        <v>176</v>
      </c>
      <c r="G196" s="1" t="s">
        <v>177</v>
      </c>
      <c r="H196" s="5">
        <v>3585000</v>
      </c>
      <c r="I196" s="5">
        <v>3585000</v>
      </c>
      <c r="J196" s="5">
        <v>3750000</v>
      </c>
      <c r="L196" s="6">
        <f t="shared" si="24"/>
        <v>0</v>
      </c>
      <c r="M196" s="6">
        <f t="shared" si="25"/>
        <v>0.04602510460251046</v>
      </c>
    </row>
    <row r="197" spans="1:13" ht="16.5" customHeight="1">
      <c r="A197" s="15" t="s">
        <v>170</v>
      </c>
      <c r="B197" s="15" t="s">
        <v>35</v>
      </c>
      <c r="C197" s="15" t="s">
        <v>20</v>
      </c>
      <c r="D197" s="15" t="s">
        <v>171</v>
      </c>
      <c r="E197" s="15" t="s">
        <v>173</v>
      </c>
      <c r="F197" s="15" t="s">
        <v>99</v>
      </c>
      <c r="G197" s="15" t="s">
        <v>178</v>
      </c>
      <c r="H197" s="15">
        <v>2500</v>
      </c>
      <c r="I197" s="15">
        <v>2500</v>
      </c>
      <c r="J197" s="15">
        <v>2500</v>
      </c>
      <c r="L197" s="6">
        <f t="shared" si="24"/>
        <v>0</v>
      </c>
      <c r="M197" s="6">
        <f t="shared" si="25"/>
        <v>0</v>
      </c>
    </row>
    <row r="198" spans="1:13" ht="16.5" customHeight="1">
      <c r="A198" s="8" t="s">
        <v>79</v>
      </c>
      <c r="B198" s="8" t="s">
        <v>19</v>
      </c>
      <c r="C198" s="8" t="s">
        <v>20</v>
      </c>
      <c r="D198" s="8" t="s">
        <v>179</v>
      </c>
      <c r="E198" s="8" t="s">
        <v>22</v>
      </c>
      <c r="F198" s="8" t="s">
        <v>19</v>
      </c>
      <c r="G198" s="21" t="s">
        <v>180</v>
      </c>
      <c r="H198" s="20">
        <v>348802</v>
      </c>
      <c r="I198" s="20">
        <v>370827.0463343824</v>
      </c>
      <c r="J198" s="20">
        <v>372807</v>
      </c>
      <c r="L198" s="6">
        <f t="shared" si="24"/>
        <v>0.0631448395777042</v>
      </c>
      <c r="M198" s="6">
        <f t="shared" si="25"/>
        <v>0.06882127969449717</v>
      </c>
    </row>
    <row r="199" spans="1:13" ht="16.5" customHeight="1">
      <c r="A199" s="8" t="s">
        <v>79</v>
      </c>
      <c r="B199" s="8" t="s">
        <v>181</v>
      </c>
      <c r="C199" s="8" t="s">
        <v>20</v>
      </c>
      <c r="D199" s="8" t="s">
        <v>179</v>
      </c>
      <c r="E199" s="8" t="s">
        <v>146</v>
      </c>
      <c r="F199" s="8" t="s">
        <v>154</v>
      </c>
      <c r="G199" s="8" t="s">
        <v>155</v>
      </c>
      <c r="H199" s="9">
        <v>2250</v>
      </c>
      <c r="I199" s="9">
        <v>2994.5576843653403</v>
      </c>
      <c r="J199" s="9">
        <v>3054</v>
      </c>
      <c r="L199" s="6">
        <f t="shared" si="24"/>
        <v>0.3309145263845957</v>
      </c>
      <c r="M199" s="6">
        <f t="shared" si="25"/>
        <v>0.35733333333333334</v>
      </c>
    </row>
    <row r="200" spans="1:13" ht="16.5" customHeight="1">
      <c r="A200" s="1" t="s">
        <v>79</v>
      </c>
      <c r="B200" s="1" t="s">
        <v>181</v>
      </c>
      <c r="C200" s="1" t="s">
        <v>20</v>
      </c>
      <c r="D200" s="1" t="s">
        <v>179</v>
      </c>
      <c r="E200" s="1" t="s">
        <v>146</v>
      </c>
      <c r="F200" s="1" t="s">
        <v>159</v>
      </c>
      <c r="G200" s="1" t="s">
        <v>161</v>
      </c>
      <c r="H200" s="5">
        <v>22500</v>
      </c>
      <c r="I200" s="5">
        <v>27021.67534841286</v>
      </c>
      <c r="J200" s="5">
        <v>27562</v>
      </c>
      <c r="L200" s="6">
        <f t="shared" si="24"/>
        <v>0.20096334881834935</v>
      </c>
      <c r="M200" s="6">
        <f t="shared" si="25"/>
        <v>0.22497777777777778</v>
      </c>
    </row>
    <row r="201" spans="1:13" ht="16.5" customHeight="1">
      <c r="A201" s="1" t="s">
        <v>79</v>
      </c>
      <c r="B201" s="1" t="s">
        <v>181</v>
      </c>
      <c r="C201" s="1" t="s">
        <v>20</v>
      </c>
      <c r="D201" s="1" t="s">
        <v>179</v>
      </c>
      <c r="E201" s="1" t="s">
        <v>146</v>
      </c>
      <c r="F201" s="1" t="s">
        <v>163</v>
      </c>
      <c r="G201" s="1" t="s">
        <v>164</v>
      </c>
      <c r="H201" s="5">
        <v>11750</v>
      </c>
      <c r="I201" s="5">
        <v>15400.4042133904</v>
      </c>
      <c r="J201" s="5">
        <v>15708</v>
      </c>
      <c r="L201" s="6">
        <f t="shared" si="24"/>
        <v>0.310672699011949</v>
      </c>
      <c r="M201" s="6">
        <f t="shared" si="25"/>
        <v>0.33685106382978725</v>
      </c>
    </row>
    <row r="202" spans="1:13" ht="16.5" customHeight="1">
      <c r="A202" s="1" t="s">
        <v>79</v>
      </c>
      <c r="B202" s="1" t="s">
        <v>181</v>
      </c>
      <c r="C202" s="1" t="s">
        <v>20</v>
      </c>
      <c r="D202" s="1" t="s">
        <v>179</v>
      </c>
      <c r="E202" s="1" t="s">
        <v>182</v>
      </c>
      <c r="F202" s="1" t="s">
        <v>183</v>
      </c>
      <c r="G202" s="10" t="s">
        <v>184</v>
      </c>
      <c r="H202" s="5">
        <v>135305</v>
      </c>
      <c r="I202" s="5">
        <v>142511.5090882138</v>
      </c>
      <c r="J202" s="5">
        <v>145362</v>
      </c>
      <c r="K202" s="1">
        <f>J202</f>
        <v>145362</v>
      </c>
      <c r="L202" s="6">
        <f t="shared" si="24"/>
        <v>0.05326121790187937</v>
      </c>
      <c r="M202" s="6">
        <f t="shared" si="25"/>
        <v>0.0743283692398655</v>
      </c>
    </row>
    <row r="203" spans="1:13" ht="16.5" customHeight="1">
      <c r="A203" s="1" t="s">
        <v>79</v>
      </c>
      <c r="B203" s="1" t="s">
        <v>181</v>
      </c>
      <c r="C203" s="1" t="s">
        <v>20</v>
      </c>
      <c r="D203" s="1" t="s">
        <v>179</v>
      </c>
      <c r="E203" s="1" t="s">
        <v>182</v>
      </c>
      <c r="F203" s="1" t="s">
        <v>38</v>
      </c>
      <c r="G203" s="10" t="s">
        <v>39</v>
      </c>
      <c r="H203" s="5">
        <v>22776</v>
      </c>
      <c r="I203" s="5">
        <v>19997</v>
      </c>
      <c r="J203" s="5">
        <v>21572</v>
      </c>
      <c r="K203" s="12">
        <f>J203/K202</f>
        <v>0.1484019207220594</v>
      </c>
      <c r="L203" s="6">
        <f t="shared" si="24"/>
        <v>-0.12201440112399016</v>
      </c>
      <c r="M203" s="6">
        <f t="shared" si="25"/>
        <v>-0.05286266245170355</v>
      </c>
    </row>
    <row r="204" spans="1:13" ht="16.5" customHeight="1">
      <c r="A204" s="1" t="s">
        <v>79</v>
      </c>
      <c r="B204" s="1" t="s">
        <v>181</v>
      </c>
      <c r="C204" s="1" t="s">
        <v>20</v>
      </c>
      <c r="D204" s="1" t="s">
        <v>179</v>
      </c>
      <c r="E204" s="1" t="s">
        <v>182</v>
      </c>
      <c r="F204" s="1" t="s">
        <v>40</v>
      </c>
      <c r="G204" s="10" t="s">
        <v>41</v>
      </c>
      <c r="H204" s="5">
        <v>10351</v>
      </c>
      <c r="I204" s="5">
        <v>10932</v>
      </c>
      <c r="J204" s="5">
        <v>11120</v>
      </c>
      <c r="K204" s="12">
        <f>J204/K202</f>
        <v>0.07649867228023831</v>
      </c>
      <c r="L204" s="6">
        <f t="shared" si="24"/>
        <v>0.05612984252729205</v>
      </c>
      <c r="M204" s="6">
        <f t="shared" si="25"/>
        <v>0.07429233890445368</v>
      </c>
    </row>
    <row r="205" spans="1:13" ht="16.5" customHeight="1">
      <c r="A205" s="1" t="s">
        <v>79</v>
      </c>
      <c r="B205" s="1" t="s">
        <v>181</v>
      </c>
      <c r="C205" s="1" t="s">
        <v>20</v>
      </c>
      <c r="D205" s="1" t="s">
        <v>179</v>
      </c>
      <c r="E205" s="1" t="s">
        <v>182</v>
      </c>
      <c r="F205" s="1" t="s">
        <v>42</v>
      </c>
      <c r="G205" s="10" t="s">
        <v>43</v>
      </c>
      <c r="H205" s="5">
        <v>36120</v>
      </c>
      <c r="I205" s="5">
        <v>36120</v>
      </c>
      <c r="J205" s="5">
        <v>38179</v>
      </c>
      <c r="K205" s="12">
        <f>J205/K202</f>
        <v>0.2626477346211527</v>
      </c>
      <c r="L205" s="6">
        <f t="shared" si="24"/>
        <v>0</v>
      </c>
      <c r="M205" s="6">
        <f t="shared" si="25"/>
        <v>0.057004429678848285</v>
      </c>
    </row>
    <row r="206" spans="1:13" ht="16.5" customHeight="1">
      <c r="A206" s="1" t="s">
        <v>79</v>
      </c>
      <c r="B206" s="1" t="s">
        <v>181</v>
      </c>
      <c r="C206" s="1" t="s">
        <v>20</v>
      </c>
      <c r="D206" s="1" t="s">
        <v>179</v>
      </c>
      <c r="E206" s="1" t="s">
        <v>182</v>
      </c>
      <c r="F206" s="1" t="s">
        <v>52</v>
      </c>
      <c r="G206" s="1" t="s">
        <v>185</v>
      </c>
      <c r="H206" s="5">
        <v>1250</v>
      </c>
      <c r="I206" s="5">
        <v>1547</v>
      </c>
      <c r="J206" s="5">
        <v>1250</v>
      </c>
      <c r="K206" s="14">
        <f>SUM(K203:K205)</f>
        <v>0.4875483276234504</v>
      </c>
      <c r="L206" s="6">
        <f t="shared" si="24"/>
        <v>0.2376</v>
      </c>
      <c r="M206" s="6">
        <f t="shared" si="25"/>
        <v>0</v>
      </c>
    </row>
    <row r="207" spans="1:13" ht="16.5" customHeight="1">
      <c r="A207" s="1" t="s">
        <v>79</v>
      </c>
      <c r="B207" s="1" t="s">
        <v>181</v>
      </c>
      <c r="C207" s="1" t="s">
        <v>20</v>
      </c>
      <c r="D207" s="1" t="s">
        <v>179</v>
      </c>
      <c r="E207" s="1" t="s">
        <v>182</v>
      </c>
      <c r="F207" s="1" t="s">
        <v>54</v>
      </c>
      <c r="G207" s="1" t="s">
        <v>186</v>
      </c>
      <c r="H207" s="5">
        <v>12500</v>
      </c>
      <c r="I207" s="5">
        <v>19302.9</v>
      </c>
      <c r="J207" s="5">
        <v>17500</v>
      </c>
      <c r="L207" s="6">
        <f t="shared" si="24"/>
        <v>0.5442320000000002</v>
      </c>
      <c r="M207" s="6">
        <f t="shared" si="25"/>
        <v>0.4</v>
      </c>
    </row>
    <row r="208" spans="1:13" ht="16.5" customHeight="1">
      <c r="A208" s="1" t="s">
        <v>79</v>
      </c>
      <c r="B208" s="1" t="s">
        <v>181</v>
      </c>
      <c r="C208" s="1" t="s">
        <v>20</v>
      </c>
      <c r="D208" s="1" t="s">
        <v>179</v>
      </c>
      <c r="E208" s="1" t="s">
        <v>182</v>
      </c>
      <c r="F208" s="1" t="s">
        <v>187</v>
      </c>
      <c r="G208" s="1" t="s">
        <v>188</v>
      </c>
      <c r="H208" s="5">
        <v>90000</v>
      </c>
      <c r="I208" s="5">
        <v>95000</v>
      </c>
      <c r="J208" s="5">
        <v>87500</v>
      </c>
      <c r="L208" s="6">
        <f t="shared" si="24"/>
        <v>0.05555555555555555</v>
      </c>
      <c r="M208" s="6">
        <f t="shared" si="25"/>
        <v>-0.027777777777777776</v>
      </c>
    </row>
    <row r="209" spans="1:13" ht="16.5" customHeight="1">
      <c r="A209" s="15" t="s">
        <v>79</v>
      </c>
      <c r="B209" s="15" t="s">
        <v>181</v>
      </c>
      <c r="C209" s="15" t="s">
        <v>20</v>
      </c>
      <c r="D209" s="15" t="s">
        <v>179</v>
      </c>
      <c r="E209" s="15" t="s">
        <v>182</v>
      </c>
      <c r="F209" s="15" t="s">
        <v>75</v>
      </c>
      <c r="G209" s="15" t="s">
        <v>189</v>
      </c>
      <c r="H209" s="15">
        <v>4000</v>
      </c>
      <c r="I209" s="15">
        <v>0</v>
      </c>
      <c r="J209" s="15">
        <v>4000</v>
      </c>
      <c r="L209" s="6">
        <f t="shared" si="24"/>
        <v>-1</v>
      </c>
      <c r="M209" s="6">
        <f t="shared" si="25"/>
        <v>0</v>
      </c>
    </row>
    <row r="210" spans="1:13" ht="16.5" customHeight="1">
      <c r="A210" s="8" t="s">
        <v>18</v>
      </c>
      <c r="B210" s="8" t="s">
        <v>19</v>
      </c>
      <c r="C210" s="8" t="s">
        <v>20</v>
      </c>
      <c r="D210" s="8" t="s">
        <v>190</v>
      </c>
      <c r="E210" s="8" t="s">
        <v>22</v>
      </c>
      <c r="F210" s="8" t="s">
        <v>19</v>
      </c>
      <c r="G210" s="19" t="s">
        <v>191</v>
      </c>
      <c r="H210" s="20">
        <v>1250</v>
      </c>
      <c r="I210" s="20">
        <v>589.2</v>
      </c>
      <c r="J210" s="20">
        <v>1250</v>
      </c>
      <c r="L210" s="6">
        <f t="shared" si="24"/>
        <v>-0.52864</v>
      </c>
      <c r="M210" s="6">
        <f t="shared" si="25"/>
        <v>0</v>
      </c>
    </row>
    <row r="211" spans="1:13" ht="16.5" customHeight="1">
      <c r="A211" s="20" t="s">
        <v>18</v>
      </c>
      <c r="B211" s="20" t="s">
        <v>138</v>
      </c>
      <c r="C211" s="20" t="s">
        <v>20</v>
      </c>
      <c r="D211" s="20" t="s">
        <v>190</v>
      </c>
      <c r="E211" s="20" t="s">
        <v>66</v>
      </c>
      <c r="F211" s="20" t="s">
        <v>67</v>
      </c>
      <c r="G211" s="20" t="s">
        <v>192</v>
      </c>
      <c r="H211" s="20">
        <v>1250</v>
      </c>
      <c r="I211" s="20">
        <v>589.2</v>
      </c>
      <c r="J211" s="20">
        <v>1250</v>
      </c>
      <c r="L211" s="6">
        <f t="shared" si="24"/>
        <v>-0.52864</v>
      </c>
      <c r="M211" s="6">
        <f t="shared" si="25"/>
        <v>0</v>
      </c>
    </row>
    <row r="212" spans="1:13" ht="16.5" customHeight="1">
      <c r="A212" s="8" t="s">
        <v>18</v>
      </c>
      <c r="B212" s="8" t="s">
        <v>19</v>
      </c>
      <c r="C212" s="8" t="s">
        <v>20</v>
      </c>
      <c r="D212" s="8" t="s">
        <v>193</v>
      </c>
      <c r="E212" s="8" t="s">
        <v>22</v>
      </c>
      <c r="F212" s="8" t="s">
        <v>19</v>
      </c>
      <c r="G212" s="21" t="s">
        <v>194</v>
      </c>
      <c r="H212" s="20">
        <v>436637</v>
      </c>
      <c r="I212" s="20">
        <v>528954.8059</v>
      </c>
      <c r="J212" s="20">
        <v>444985</v>
      </c>
      <c r="L212" s="6">
        <f t="shared" si="24"/>
        <v>0.21142918694476198</v>
      </c>
      <c r="M212" s="6">
        <f t="shared" si="25"/>
        <v>0.01911885616656399</v>
      </c>
    </row>
    <row r="213" spans="1:13" ht="16.5" customHeight="1">
      <c r="A213" s="8" t="s">
        <v>18</v>
      </c>
      <c r="B213" s="8" t="s">
        <v>35</v>
      </c>
      <c r="C213" s="8" t="s">
        <v>20</v>
      </c>
      <c r="D213" s="8" t="s">
        <v>193</v>
      </c>
      <c r="E213" s="8" t="s">
        <v>25</v>
      </c>
      <c r="F213" s="8" t="s">
        <v>32</v>
      </c>
      <c r="G213" s="8" t="s">
        <v>195</v>
      </c>
      <c r="H213" s="9">
        <v>62500</v>
      </c>
      <c r="I213" s="9">
        <v>172934.79590000003</v>
      </c>
      <c r="J213" s="9">
        <v>25000</v>
      </c>
      <c r="L213" s="6">
        <f t="shared" si="24"/>
        <v>1.7669567344000003</v>
      </c>
      <c r="M213" s="6">
        <f t="shared" si="25"/>
        <v>-0.6</v>
      </c>
    </row>
    <row r="214" spans="1:13" ht="16.5" customHeight="1">
      <c r="A214" s="1" t="s">
        <v>18</v>
      </c>
      <c r="B214" s="1" t="s">
        <v>35</v>
      </c>
      <c r="C214" s="1" t="s">
        <v>20</v>
      </c>
      <c r="D214" s="1" t="s">
        <v>193</v>
      </c>
      <c r="E214" s="1" t="s">
        <v>25</v>
      </c>
      <c r="F214" s="1" t="s">
        <v>26</v>
      </c>
      <c r="G214" s="1" t="s">
        <v>196</v>
      </c>
      <c r="H214" s="5">
        <v>170134</v>
      </c>
      <c r="I214" s="5">
        <v>6861.44</v>
      </c>
      <c r="J214" s="5">
        <v>208877</v>
      </c>
      <c r="L214" s="6">
        <f t="shared" si="24"/>
        <v>-0.9596703774671729</v>
      </c>
      <c r="M214" s="6">
        <f t="shared" si="25"/>
        <v>0.22772050266260713</v>
      </c>
    </row>
    <row r="215" spans="1:13" ht="16.5" customHeight="1">
      <c r="A215" s="1" t="s">
        <v>18</v>
      </c>
      <c r="B215" s="1" t="s">
        <v>35</v>
      </c>
      <c r="C215" s="1" t="s">
        <v>20</v>
      </c>
      <c r="D215" s="1" t="s">
        <v>193</v>
      </c>
      <c r="E215" s="1" t="s">
        <v>25</v>
      </c>
      <c r="F215" s="1" t="s">
        <v>38</v>
      </c>
      <c r="G215" s="1" t="s">
        <v>39</v>
      </c>
      <c r="H215" s="5">
        <v>51086</v>
      </c>
      <c r="I215" s="5">
        <v>38650</v>
      </c>
      <c r="J215" s="5">
        <v>56037</v>
      </c>
      <c r="L215" s="6">
        <f t="shared" si="24"/>
        <v>-0.2434326429941667</v>
      </c>
      <c r="M215" s="6">
        <f t="shared" si="25"/>
        <v>0.09691500606819872</v>
      </c>
    </row>
    <row r="216" spans="1:13" ht="16.5" customHeight="1">
      <c r="A216" s="1" t="s">
        <v>18</v>
      </c>
      <c r="B216" s="1" t="s">
        <v>35</v>
      </c>
      <c r="C216" s="1" t="s">
        <v>20</v>
      </c>
      <c r="D216" s="1" t="s">
        <v>193</v>
      </c>
      <c r="E216" s="1" t="s">
        <v>25</v>
      </c>
      <c r="F216" s="1" t="s">
        <v>40</v>
      </c>
      <c r="G216" s="1" t="s">
        <v>41</v>
      </c>
      <c r="H216" s="5">
        <v>17797</v>
      </c>
      <c r="I216" s="5">
        <v>13475</v>
      </c>
      <c r="J216" s="5">
        <v>17892</v>
      </c>
      <c r="L216" s="6">
        <f t="shared" si="24"/>
        <v>-0.2428499185255942</v>
      </c>
      <c r="M216" s="6">
        <f t="shared" si="25"/>
        <v>0.005337978310951284</v>
      </c>
    </row>
    <row r="217" spans="1:13" ht="16.5" customHeight="1">
      <c r="A217" s="1" t="s">
        <v>18</v>
      </c>
      <c r="B217" s="1" t="s">
        <v>35</v>
      </c>
      <c r="C217" s="1" t="s">
        <v>20</v>
      </c>
      <c r="D217" s="1" t="s">
        <v>193</v>
      </c>
      <c r="E217" s="1" t="s">
        <v>25</v>
      </c>
      <c r="F217" s="1" t="s">
        <v>42</v>
      </c>
      <c r="G217" s="1" t="s">
        <v>43</v>
      </c>
      <c r="H217" s="5">
        <v>36120</v>
      </c>
      <c r="I217" s="5">
        <v>36120</v>
      </c>
      <c r="J217" s="5">
        <v>38179</v>
      </c>
      <c r="L217" s="6">
        <f t="shared" si="24"/>
        <v>0</v>
      </c>
      <c r="M217" s="6">
        <f t="shared" si="25"/>
        <v>0.057004429678848285</v>
      </c>
    </row>
    <row r="218" spans="1:13" ht="16.5" customHeight="1">
      <c r="A218" s="1" t="s">
        <v>18</v>
      </c>
      <c r="B218" s="1" t="s">
        <v>35</v>
      </c>
      <c r="C218" s="1" t="s">
        <v>20</v>
      </c>
      <c r="D218" s="1" t="s">
        <v>193</v>
      </c>
      <c r="E218" s="1" t="s">
        <v>25</v>
      </c>
      <c r="F218" s="1" t="s">
        <v>64</v>
      </c>
      <c r="G218" s="1" t="s">
        <v>84</v>
      </c>
      <c r="H218" s="5">
        <v>0</v>
      </c>
      <c r="I218" s="5">
        <v>1500</v>
      </c>
      <c r="J218" s="5">
        <v>0</v>
      </c>
      <c r="L218" s="6"/>
      <c r="M218" s="6"/>
    </row>
    <row r="219" spans="1:13" ht="16.5" customHeight="1">
      <c r="A219" s="1" t="s">
        <v>18</v>
      </c>
      <c r="B219" s="1" t="s">
        <v>35</v>
      </c>
      <c r="C219" s="1" t="s">
        <v>20</v>
      </c>
      <c r="D219" s="1" t="s">
        <v>193</v>
      </c>
      <c r="E219" s="1" t="s">
        <v>25</v>
      </c>
      <c r="F219" s="1" t="s">
        <v>114</v>
      </c>
      <c r="G219" s="1" t="s">
        <v>197</v>
      </c>
      <c r="H219" s="5">
        <v>17500</v>
      </c>
      <c r="I219" s="5">
        <v>48520.77</v>
      </c>
      <c r="J219" s="5">
        <v>17500</v>
      </c>
      <c r="L219" s="6">
        <f aca="true" t="shared" si="26" ref="L219:L224">(I219-H219)/H219</f>
        <v>1.7726154285714284</v>
      </c>
      <c r="M219" s="6">
        <f aca="true" t="shared" si="27" ref="M219:M224">(J219-H219)/H219</f>
        <v>0</v>
      </c>
    </row>
    <row r="220" spans="1:13" ht="16.5" customHeight="1">
      <c r="A220" s="1" t="s">
        <v>18</v>
      </c>
      <c r="B220" s="1" t="s">
        <v>35</v>
      </c>
      <c r="C220" s="1" t="s">
        <v>20</v>
      </c>
      <c r="D220" s="1" t="s">
        <v>193</v>
      </c>
      <c r="E220" s="1" t="s">
        <v>25</v>
      </c>
      <c r="F220" s="1" t="s">
        <v>198</v>
      </c>
      <c r="G220" s="1" t="s">
        <v>199</v>
      </c>
      <c r="H220" s="5">
        <v>17500</v>
      </c>
      <c r="I220" s="5">
        <v>43116.21</v>
      </c>
      <c r="J220" s="5">
        <v>17500</v>
      </c>
      <c r="L220" s="6">
        <f t="shared" si="26"/>
        <v>1.4637834285714286</v>
      </c>
      <c r="M220" s="6">
        <f t="shared" si="27"/>
        <v>0</v>
      </c>
    </row>
    <row r="221" spans="1:13" ht="16.5" customHeight="1">
      <c r="A221" s="15" t="s">
        <v>18</v>
      </c>
      <c r="B221" s="15" t="s">
        <v>35</v>
      </c>
      <c r="C221" s="15" t="s">
        <v>20</v>
      </c>
      <c r="D221" s="15" t="s">
        <v>193</v>
      </c>
      <c r="E221" s="15" t="s">
        <v>25</v>
      </c>
      <c r="F221" s="15" t="s">
        <v>200</v>
      </c>
      <c r="G221" s="15" t="s">
        <v>201</v>
      </c>
      <c r="H221" s="5">
        <v>6500</v>
      </c>
      <c r="I221" s="5">
        <v>9269.19</v>
      </c>
      <c r="J221" s="5">
        <v>6500</v>
      </c>
      <c r="L221" s="6">
        <f t="shared" si="26"/>
        <v>0.4260292307692308</v>
      </c>
      <c r="M221" s="6">
        <f t="shared" si="27"/>
        <v>0</v>
      </c>
    </row>
    <row r="222" spans="1:13" ht="16.5" customHeight="1">
      <c r="A222" s="15" t="s">
        <v>18</v>
      </c>
      <c r="B222" s="15" t="s">
        <v>35</v>
      </c>
      <c r="C222" s="15" t="s">
        <v>20</v>
      </c>
      <c r="D222" s="15" t="s">
        <v>193</v>
      </c>
      <c r="E222" s="15" t="s">
        <v>25</v>
      </c>
      <c r="F222" s="15" t="s">
        <v>202</v>
      </c>
      <c r="G222" s="15" t="s">
        <v>203</v>
      </c>
      <c r="H222" s="5">
        <v>15000</v>
      </c>
      <c r="I222" s="5">
        <v>28324.97</v>
      </c>
      <c r="J222" s="5">
        <v>15000</v>
      </c>
      <c r="L222" s="6">
        <f t="shared" si="26"/>
        <v>0.8883313333333334</v>
      </c>
      <c r="M222" s="6">
        <f t="shared" si="27"/>
        <v>0</v>
      </c>
    </row>
    <row r="223" spans="1:13" ht="16.5" customHeight="1">
      <c r="A223" s="15" t="s">
        <v>18</v>
      </c>
      <c r="B223" s="15" t="s">
        <v>35</v>
      </c>
      <c r="C223" s="15" t="s">
        <v>20</v>
      </c>
      <c r="D223" s="15" t="s">
        <v>193</v>
      </c>
      <c r="E223" s="15" t="s">
        <v>25</v>
      </c>
      <c r="F223" s="15" t="s">
        <v>204</v>
      </c>
      <c r="G223" s="15" t="s">
        <v>205</v>
      </c>
      <c r="H223" s="15">
        <v>5000</v>
      </c>
      <c r="I223" s="15">
        <v>0</v>
      </c>
      <c r="J223" s="15">
        <v>5000</v>
      </c>
      <c r="L223" s="6">
        <f t="shared" si="26"/>
        <v>-1</v>
      </c>
      <c r="M223" s="6">
        <f t="shared" si="27"/>
        <v>0</v>
      </c>
    </row>
    <row r="224" spans="1:13" ht="16.5" customHeight="1">
      <c r="A224" s="15" t="s">
        <v>18</v>
      </c>
      <c r="B224" s="15" t="s">
        <v>35</v>
      </c>
      <c r="C224" s="15" t="s">
        <v>20</v>
      </c>
      <c r="D224" s="15" t="s">
        <v>193</v>
      </c>
      <c r="E224" s="15" t="s">
        <v>25</v>
      </c>
      <c r="F224" s="15" t="s">
        <v>52</v>
      </c>
      <c r="G224" s="15" t="s">
        <v>206</v>
      </c>
      <c r="H224" s="15">
        <v>5000</v>
      </c>
      <c r="I224" s="15">
        <v>1776.99</v>
      </c>
      <c r="J224" s="15">
        <v>5000</v>
      </c>
      <c r="L224" s="6">
        <f t="shared" si="26"/>
        <v>-0.644602</v>
      </c>
      <c r="M224" s="6">
        <f t="shared" si="27"/>
        <v>0</v>
      </c>
    </row>
    <row r="225" spans="1:13" ht="16.5" customHeight="1">
      <c r="A225" s="15" t="s">
        <v>18</v>
      </c>
      <c r="B225" s="15" t="s">
        <v>35</v>
      </c>
      <c r="C225" s="15" t="s">
        <v>20</v>
      </c>
      <c r="D225" s="15" t="s">
        <v>193</v>
      </c>
      <c r="E225" s="15" t="s">
        <v>25</v>
      </c>
      <c r="F225" s="15" t="s">
        <v>133</v>
      </c>
      <c r="G225" s="15" t="s">
        <v>207</v>
      </c>
      <c r="H225" s="15">
        <v>0</v>
      </c>
      <c r="I225" s="15">
        <v>93500.8</v>
      </c>
      <c r="J225" s="15">
        <v>0</v>
      </c>
      <c r="L225" s="6"/>
      <c r="M225" s="6"/>
    </row>
    <row r="226" spans="1:13" ht="16.5" customHeight="1">
      <c r="A226" s="15" t="s">
        <v>18</v>
      </c>
      <c r="B226" s="15" t="s">
        <v>35</v>
      </c>
      <c r="C226" s="15" t="s">
        <v>20</v>
      </c>
      <c r="D226" s="15" t="s">
        <v>193</v>
      </c>
      <c r="E226" s="15" t="s">
        <v>25</v>
      </c>
      <c r="F226" s="15" t="s">
        <v>54</v>
      </c>
      <c r="G226" s="15" t="s">
        <v>85</v>
      </c>
      <c r="H226" s="15">
        <v>22500</v>
      </c>
      <c r="I226" s="15">
        <v>17345.54</v>
      </c>
      <c r="J226" s="15">
        <v>22500</v>
      </c>
      <c r="L226" s="6">
        <f>(I226-H226)/H226</f>
        <v>-0.22908711111111107</v>
      </c>
      <c r="M226" s="6">
        <f>(J226-H226)/H226</f>
        <v>0</v>
      </c>
    </row>
    <row r="227" spans="1:13" ht="16.5" customHeight="1">
      <c r="A227" s="15" t="s">
        <v>72</v>
      </c>
      <c r="B227" s="15" t="s">
        <v>35</v>
      </c>
      <c r="C227" s="15" t="s">
        <v>20</v>
      </c>
      <c r="D227" s="15" t="s">
        <v>193</v>
      </c>
      <c r="E227" s="15" t="s">
        <v>25</v>
      </c>
      <c r="F227" s="15" t="s">
        <v>73</v>
      </c>
      <c r="G227" s="15" t="s">
        <v>116</v>
      </c>
      <c r="H227" s="15">
        <v>10000</v>
      </c>
      <c r="I227" s="15">
        <v>17559.1</v>
      </c>
      <c r="J227" s="15">
        <v>10000</v>
      </c>
      <c r="L227" s="6">
        <f>(I227-H227)/H227</f>
        <v>0.7559099999999999</v>
      </c>
      <c r="M227" s="6">
        <f>(J227-H227)/H227</f>
        <v>0</v>
      </c>
    </row>
    <row r="228" spans="1:13" ht="16.5" customHeight="1">
      <c r="A228" s="8" t="s">
        <v>18</v>
      </c>
      <c r="B228" s="8" t="s">
        <v>19</v>
      </c>
      <c r="C228" s="8" t="s">
        <v>20</v>
      </c>
      <c r="D228" s="8" t="s">
        <v>208</v>
      </c>
      <c r="E228" s="8" t="s">
        <v>22</v>
      </c>
      <c r="F228" s="8" t="s">
        <v>19</v>
      </c>
      <c r="G228" s="19" t="s">
        <v>209</v>
      </c>
      <c r="H228" s="20">
        <v>1111345</v>
      </c>
      <c r="I228" s="20">
        <v>1037510.5063089145</v>
      </c>
      <c r="J228" s="20">
        <v>1164516</v>
      </c>
      <c r="L228" s="6">
        <f>(I228-H228)/H228</f>
        <v>-0.06643705932098987</v>
      </c>
      <c r="M228" s="6">
        <f>(J228-H228)/H228</f>
        <v>0.04784382887402202</v>
      </c>
    </row>
    <row r="229" spans="1:13" ht="16.5" customHeight="1">
      <c r="A229" s="8" t="s">
        <v>18</v>
      </c>
      <c r="B229" s="8" t="s">
        <v>82</v>
      </c>
      <c r="C229" s="8" t="s">
        <v>20</v>
      </c>
      <c r="D229" s="8" t="s">
        <v>208</v>
      </c>
      <c r="E229" s="8" t="s">
        <v>25</v>
      </c>
      <c r="F229" s="8" t="s">
        <v>92</v>
      </c>
      <c r="G229" s="8" t="s">
        <v>210</v>
      </c>
      <c r="H229" s="9">
        <v>681465</v>
      </c>
      <c r="I229" s="9">
        <v>566773.2663089145</v>
      </c>
      <c r="J229" s="9">
        <v>643871</v>
      </c>
      <c r="L229" s="6">
        <f>(I229-H229)/H229</f>
        <v>-0.1683017230394598</v>
      </c>
      <c r="M229" s="6">
        <f>(J229-H229)/H229</f>
        <v>-0.05516644288408062</v>
      </c>
    </row>
    <row r="230" spans="1:13" ht="16.5" customHeight="1">
      <c r="A230" s="1" t="s">
        <v>18</v>
      </c>
      <c r="B230" s="1" t="s">
        <v>82</v>
      </c>
      <c r="C230" s="1" t="s">
        <v>20</v>
      </c>
      <c r="D230" s="1" t="s">
        <v>208</v>
      </c>
      <c r="E230" s="1" t="s">
        <v>25</v>
      </c>
      <c r="F230" s="1" t="s">
        <v>96</v>
      </c>
      <c r="G230" s="1" t="s">
        <v>211</v>
      </c>
      <c r="H230" s="5">
        <v>0</v>
      </c>
      <c r="I230" s="5">
        <v>43994</v>
      </c>
      <c r="J230" s="5">
        <v>42500</v>
      </c>
      <c r="K230" s="1">
        <f>SUM(J229:J230)</f>
        <v>686371</v>
      </c>
      <c r="L230" s="6"/>
      <c r="M230" s="6"/>
    </row>
    <row r="231" spans="1:13" ht="16.5" customHeight="1">
      <c r="A231" s="1" t="s">
        <v>18</v>
      </c>
      <c r="B231" s="1" t="s">
        <v>82</v>
      </c>
      <c r="C231" s="1" t="s">
        <v>20</v>
      </c>
      <c r="D231" s="1" t="s">
        <v>208</v>
      </c>
      <c r="E231" s="1" t="s">
        <v>25</v>
      </c>
      <c r="F231" s="1" t="s">
        <v>38</v>
      </c>
      <c r="G231" s="1" t="s">
        <v>39</v>
      </c>
      <c r="H231" s="11">
        <v>149649</v>
      </c>
      <c r="I231" s="11">
        <v>133288</v>
      </c>
      <c r="J231" s="5">
        <v>162601</v>
      </c>
      <c r="K231" s="12">
        <f>J231/K230</f>
        <v>0.23689957763367042</v>
      </c>
      <c r="L231" s="6">
        <f>(I231-H231)/H231</f>
        <v>-0.10932916357610141</v>
      </c>
      <c r="M231" s="6">
        <f>(J231-H231)/H231</f>
        <v>0.08654919177542116</v>
      </c>
    </row>
    <row r="232" spans="1:13" ht="16.5" customHeight="1">
      <c r="A232" s="1" t="s">
        <v>18</v>
      </c>
      <c r="B232" s="1" t="s">
        <v>82</v>
      </c>
      <c r="C232" s="1" t="s">
        <v>20</v>
      </c>
      <c r="D232" s="1" t="s">
        <v>208</v>
      </c>
      <c r="E232" s="1" t="s">
        <v>25</v>
      </c>
      <c r="F232" s="1" t="s">
        <v>40</v>
      </c>
      <c r="G232" s="1" t="s">
        <v>41</v>
      </c>
      <c r="H232" s="11">
        <v>52132</v>
      </c>
      <c r="I232" s="11">
        <v>46432</v>
      </c>
      <c r="J232" s="5">
        <v>52507</v>
      </c>
      <c r="K232" s="12">
        <f>J232/K230</f>
        <v>0.07649944417814855</v>
      </c>
      <c r="L232" s="6">
        <f>(I232-H232)/H232</f>
        <v>-0.10933783472723088</v>
      </c>
      <c r="M232" s="6">
        <f>(J232-H232)/H232</f>
        <v>0.007193278600475715</v>
      </c>
    </row>
    <row r="233" spans="1:13" ht="16.5" customHeight="1">
      <c r="A233" s="1" t="s">
        <v>18</v>
      </c>
      <c r="B233" s="1" t="s">
        <v>82</v>
      </c>
      <c r="C233" s="1" t="s">
        <v>20</v>
      </c>
      <c r="D233" s="1" t="s">
        <v>208</v>
      </c>
      <c r="E233" s="1" t="s">
        <v>25</v>
      </c>
      <c r="F233" s="1" t="s">
        <v>42</v>
      </c>
      <c r="G233" s="1" t="s">
        <v>43</v>
      </c>
      <c r="H233" s="11">
        <v>190916</v>
      </c>
      <c r="I233" s="11">
        <v>213282</v>
      </c>
      <c r="J233" s="5">
        <v>225439</v>
      </c>
      <c r="K233" s="12">
        <f>J233/K230</f>
        <v>0.3284506484102621</v>
      </c>
      <c r="L233" s="6">
        <f>(I233-H233)/H233</f>
        <v>0.1171509983448218</v>
      </c>
      <c r="M233" s="6">
        <f>(J233-H233)/H233</f>
        <v>0.18082821764545665</v>
      </c>
    </row>
    <row r="234" spans="1:13" ht="16.5" customHeight="1">
      <c r="A234" s="1" t="s">
        <v>18</v>
      </c>
      <c r="B234" s="1" t="s">
        <v>82</v>
      </c>
      <c r="C234" s="1" t="s">
        <v>20</v>
      </c>
      <c r="D234" s="1" t="s">
        <v>208</v>
      </c>
      <c r="E234" s="1" t="s">
        <v>25</v>
      </c>
      <c r="F234" s="1" t="s">
        <v>48</v>
      </c>
      <c r="G234" s="1" t="s">
        <v>84</v>
      </c>
      <c r="H234" s="5">
        <v>0</v>
      </c>
      <c r="I234" s="5">
        <v>4750</v>
      </c>
      <c r="J234" s="5">
        <v>0</v>
      </c>
      <c r="K234" s="14">
        <f>SUM(K231:K233)</f>
        <v>0.6418496702220811</v>
      </c>
      <c r="L234" s="6"/>
      <c r="M234" s="6"/>
    </row>
    <row r="235" spans="1:13" ht="16.5" customHeight="1">
      <c r="A235" s="1" t="s">
        <v>18</v>
      </c>
      <c r="B235" s="1" t="s">
        <v>82</v>
      </c>
      <c r="C235" s="1" t="s">
        <v>20</v>
      </c>
      <c r="D235" s="1" t="s">
        <v>208</v>
      </c>
      <c r="E235" s="1" t="s">
        <v>25</v>
      </c>
      <c r="F235" s="1" t="s">
        <v>114</v>
      </c>
      <c r="G235" s="1" t="s">
        <v>212</v>
      </c>
      <c r="H235" s="5">
        <v>0</v>
      </c>
      <c r="I235" s="5">
        <v>4003.65</v>
      </c>
      <c r="J235" s="5">
        <v>0</v>
      </c>
      <c r="L235" s="6"/>
      <c r="M235" s="6"/>
    </row>
    <row r="236" spans="1:13" ht="16.5" customHeight="1">
      <c r="A236" s="1" t="s">
        <v>18</v>
      </c>
      <c r="B236" s="1" t="s">
        <v>82</v>
      </c>
      <c r="C236" s="1" t="s">
        <v>20</v>
      </c>
      <c r="D236" s="1" t="s">
        <v>208</v>
      </c>
      <c r="E236" s="1" t="s">
        <v>25</v>
      </c>
      <c r="F236" s="1" t="s">
        <v>52</v>
      </c>
      <c r="G236" s="1" t="s">
        <v>98</v>
      </c>
      <c r="H236" s="5">
        <v>21500</v>
      </c>
      <c r="I236" s="5">
        <v>5479.06</v>
      </c>
      <c r="J236" s="5">
        <v>20950</v>
      </c>
      <c r="L236" s="6">
        <f aca="true" t="shared" si="28" ref="L236:L258">(I236-H236)/H236</f>
        <v>-0.7451599999999999</v>
      </c>
      <c r="M236" s="6">
        <f aca="true" t="shared" si="29" ref="M236:M258">(J236-H236)/H236</f>
        <v>-0.02558139534883721</v>
      </c>
    </row>
    <row r="237" spans="1:13" ht="16.5" customHeight="1">
      <c r="A237" s="1" t="s">
        <v>18</v>
      </c>
      <c r="B237" s="1" t="s">
        <v>82</v>
      </c>
      <c r="C237" s="1" t="s">
        <v>20</v>
      </c>
      <c r="D237" s="1" t="s">
        <v>208</v>
      </c>
      <c r="E237" s="1" t="s">
        <v>25</v>
      </c>
      <c r="F237" s="1" t="s">
        <v>54</v>
      </c>
      <c r="G237" s="1" t="s">
        <v>85</v>
      </c>
      <c r="H237" s="5">
        <v>10900</v>
      </c>
      <c r="I237" s="5">
        <v>16008.53</v>
      </c>
      <c r="J237" s="5">
        <v>14600</v>
      </c>
      <c r="L237" s="6">
        <f t="shared" si="28"/>
        <v>0.4686724770642202</v>
      </c>
      <c r="M237" s="6">
        <f t="shared" si="29"/>
        <v>0.3394495412844037</v>
      </c>
    </row>
    <row r="238" spans="1:13" ht="16.5" customHeight="1">
      <c r="A238" s="15" t="s">
        <v>18</v>
      </c>
      <c r="B238" s="15" t="s">
        <v>82</v>
      </c>
      <c r="C238" s="15" t="s">
        <v>20</v>
      </c>
      <c r="D238" s="15" t="s">
        <v>208</v>
      </c>
      <c r="E238" s="15" t="s">
        <v>25</v>
      </c>
      <c r="F238" s="15" t="s">
        <v>213</v>
      </c>
      <c r="G238" s="15" t="s">
        <v>104</v>
      </c>
      <c r="H238" s="15">
        <v>4783</v>
      </c>
      <c r="I238" s="15">
        <v>3500</v>
      </c>
      <c r="J238" s="15">
        <v>2048</v>
      </c>
      <c r="L238" s="6">
        <f t="shared" si="28"/>
        <v>-0.2682416893163287</v>
      </c>
      <c r="M238" s="6">
        <f t="shared" si="29"/>
        <v>-0.571816851348526</v>
      </c>
    </row>
    <row r="239" spans="1:13" ht="16.5" customHeight="1">
      <c r="A239" s="8" t="s">
        <v>18</v>
      </c>
      <c r="B239" s="8" t="s">
        <v>19</v>
      </c>
      <c r="C239" s="8" t="s">
        <v>20</v>
      </c>
      <c r="D239" s="8" t="s">
        <v>214</v>
      </c>
      <c r="E239" s="8" t="s">
        <v>22</v>
      </c>
      <c r="F239" s="8" t="s">
        <v>19</v>
      </c>
      <c r="G239" s="19" t="s">
        <v>215</v>
      </c>
      <c r="H239" s="20">
        <v>2061659</v>
      </c>
      <c r="I239" s="20">
        <v>2074772.6519863487</v>
      </c>
      <c r="J239" s="20">
        <v>2112261</v>
      </c>
      <c r="L239" s="6">
        <f t="shared" si="28"/>
        <v>0.006360727931412845</v>
      </c>
      <c r="M239" s="6">
        <f t="shared" si="29"/>
        <v>0.024544311159119914</v>
      </c>
    </row>
    <row r="240" spans="1:13" ht="16.5" customHeight="1">
      <c r="A240" s="8" t="s">
        <v>18</v>
      </c>
      <c r="B240" s="8" t="s">
        <v>156</v>
      </c>
      <c r="C240" s="8" t="s">
        <v>20</v>
      </c>
      <c r="D240" s="8" t="s">
        <v>214</v>
      </c>
      <c r="E240" s="8" t="s">
        <v>117</v>
      </c>
      <c r="F240" s="8" t="s">
        <v>216</v>
      </c>
      <c r="G240" s="8" t="s">
        <v>217</v>
      </c>
      <c r="H240" s="9">
        <v>93379</v>
      </c>
      <c r="I240" s="9">
        <v>101004.52281570491</v>
      </c>
      <c r="J240" s="9">
        <v>105045</v>
      </c>
      <c r="L240" s="6">
        <f t="shared" si="28"/>
        <v>0.08166207408201966</v>
      </c>
      <c r="M240" s="6">
        <f t="shared" si="29"/>
        <v>0.12493172983218925</v>
      </c>
    </row>
    <row r="241" spans="1:13" ht="16.5" customHeight="1">
      <c r="A241" s="1" t="s">
        <v>18</v>
      </c>
      <c r="B241" s="1" t="s">
        <v>156</v>
      </c>
      <c r="C241" s="1" t="s">
        <v>20</v>
      </c>
      <c r="D241" s="1" t="s">
        <v>214</v>
      </c>
      <c r="E241" s="1" t="s">
        <v>117</v>
      </c>
      <c r="F241" s="1" t="s">
        <v>218</v>
      </c>
      <c r="G241" s="1" t="s">
        <v>219</v>
      </c>
      <c r="H241" s="5">
        <v>432417</v>
      </c>
      <c r="I241" s="5">
        <v>475243.9537556789</v>
      </c>
      <c r="J241" s="5">
        <v>494254</v>
      </c>
      <c r="L241" s="6">
        <f t="shared" si="28"/>
        <v>0.09904086508088003</v>
      </c>
      <c r="M241" s="6">
        <f t="shared" si="29"/>
        <v>0.14300316592548395</v>
      </c>
    </row>
    <row r="242" spans="1:13" ht="16.5" customHeight="1">
      <c r="A242" s="1" t="s">
        <v>18</v>
      </c>
      <c r="B242" s="1" t="s">
        <v>156</v>
      </c>
      <c r="C242" s="1" t="s">
        <v>20</v>
      </c>
      <c r="D242" s="1" t="s">
        <v>214</v>
      </c>
      <c r="E242" s="1" t="s">
        <v>117</v>
      </c>
      <c r="F242" s="1" t="s">
        <v>220</v>
      </c>
      <c r="G242" s="1" t="s">
        <v>221</v>
      </c>
      <c r="H242" s="5">
        <v>96064</v>
      </c>
      <c r="I242" s="5">
        <v>97996.2404499505</v>
      </c>
      <c r="J242" s="5">
        <v>101916</v>
      </c>
      <c r="L242" s="6">
        <f t="shared" si="28"/>
        <v>0.02011409529012436</v>
      </c>
      <c r="M242" s="6">
        <f t="shared" si="29"/>
        <v>0.06091772151898734</v>
      </c>
    </row>
    <row r="243" spans="1:13" ht="16.5" customHeight="1">
      <c r="A243" s="1" t="s">
        <v>18</v>
      </c>
      <c r="B243" s="1" t="s">
        <v>156</v>
      </c>
      <c r="C243" s="1" t="s">
        <v>20</v>
      </c>
      <c r="D243" s="1" t="s">
        <v>214</v>
      </c>
      <c r="E243" s="1" t="s">
        <v>117</v>
      </c>
      <c r="F243" s="1" t="s">
        <v>222</v>
      </c>
      <c r="G243" s="1" t="s">
        <v>223</v>
      </c>
      <c r="H243" s="5">
        <v>156449</v>
      </c>
      <c r="I243" s="5">
        <v>108533.10174556082</v>
      </c>
      <c r="J243" s="5">
        <v>112874</v>
      </c>
      <c r="K243" s="1">
        <f>SUM(J240:J243)</f>
        <v>814089</v>
      </c>
      <c r="L243" s="6">
        <f t="shared" si="28"/>
        <v>-0.30627168121521503</v>
      </c>
      <c r="M243" s="6">
        <f t="shared" si="29"/>
        <v>-0.2785252702158531</v>
      </c>
    </row>
    <row r="244" spans="1:13" ht="16.5" customHeight="1">
      <c r="A244" s="1" t="s">
        <v>18</v>
      </c>
      <c r="B244" s="1" t="s">
        <v>156</v>
      </c>
      <c r="C244" s="1" t="s">
        <v>20</v>
      </c>
      <c r="D244" s="1" t="s">
        <v>214</v>
      </c>
      <c r="E244" s="1" t="s">
        <v>117</v>
      </c>
      <c r="F244" s="1" t="s">
        <v>38</v>
      </c>
      <c r="G244" s="1" t="s">
        <v>39</v>
      </c>
      <c r="H244" s="11">
        <v>170917</v>
      </c>
      <c r="I244" s="11">
        <v>171660</v>
      </c>
      <c r="J244" s="5">
        <v>195056</v>
      </c>
      <c r="K244" s="12">
        <f>J244/K243</f>
        <v>0.23960033853792398</v>
      </c>
      <c r="L244" s="6">
        <f t="shared" si="28"/>
        <v>0.004347139254725978</v>
      </c>
      <c r="M244" s="6">
        <f t="shared" si="29"/>
        <v>0.14123229403745677</v>
      </c>
    </row>
    <row r="245" spans="1:13" ht="16.5" customHeight="1">
      <c r="A245" s="1" t="s">
        <v>18</v>
      </c>
      <c r="B245" s="1" t="s">
        <v>156</v>
      </c>
      <c r="C245" s="1" t="s">
        <v>20</v>
      </c>
      <c r="D245" s="1" t="s">
        <v>214</v>
      </c>
      <c r="E245" s="1" t="s">
        <v>117</v>
      </c>
      <c r="F245" s="1" t="s">
        <v>40</v>
      </c>
      <c r="G245" s="1" t="s">
        <v>41</v>
      </c>
      <c r="H245" s="11">
        <v>59541</v>
      </c>
      <c r="I245" s="11">
        <v>59800</v>
      </c>
      <c r="J245" s="5">
        <v>62278</v>
      </c>
      <c r="K245" s="12">
        <f>J245/K243</f>
        <v>0.07650023523226576</v>
      </c>
      <c r="L245" s="6">
        <f t="shared" si="28"/>
        <v>0.004349943736248972</v>
      </c>
      <c r="M245" s="6">
        <f t="shared" si="29"/>
        <v>0.045968324347928316</v>
      </c>
    </row>
    <row r="246" spans="1:13" ht="16.5" customHeight="1">
      <c r="A246" s="1" t="s">
        <v>18</v>
      </c>
      <c r="B246" s="1" t="s">
        <v>156</v>
      </c>
      <c r="C246" s="1" t="s">
        <v>20</v>
      </c>
      <c r="D246" s="1" t="s">
        <v>214</v>
      </c>
      <c r="E246" s="1" t="s">
        <v>117</v>
      </c>
      <c r="F246" s="1" t="s">
        <v>42</v>
      </c>
      <c r="G246" s="1" t="s">
        <v>224</v>
      </c>
      <c r="H246" s="11">
        <v>216749</v>
      </c>
      <c r="I246" s="11">
        <v>216883</v>
      </c>
      <c r="J246" s="5">
        <v>229245</v>
      </c>
      <c r="K246" s="12">
        <f>J246/K243</f>
        <v>0.28159697526928873</v>
      </c>
      <c r="L246" s="6">
        <f t="shared" si="28"/>
        <v>0.0006182266123488459</v>
      </c>
      <c r="M246" s="6">
        <f t="shared" si="29"/>
        <v>0.0576519384172476</v>
      </c>
    </row>
    <row r="247" spans="1:13" ht="16.5" customHeight="1">
      <c r="A247" s="1" t="s">
        <v>18</v>
      </c>
      <c r="B247" s="1" t="s">
        <v>156</v>
      </c>
      <c r="C247" s="1" t="s">
        <v>20</v>
      </c>
      <c r="D247" s="1" t="s">
        <v>214</v>
      </c>
      <c r="E247" s="1" t="s">
        <v>117</v>
      </c>
      <c r="F247" s="1" t="s">
        <v>225</v>
      </c>
      <c r="G247" s="1" t="s">
        <v>226</v>
      </c>
      <c r="H247" s="5">
        <v>2400</v>
      </c>
      <c r="I247" s="5">
        <v>2021.48</v>
      </c>
      <c r="J247" s="5">
        <v>1750</v>
      </c>
      <c r="K247" s="14">
        <f>SUM(K244:K246)</f>
        <v>0.5976975490394785</v>
      </c>
      <c r="L247" s="6">
        <f t="shared" si="28"/>
        <v>-0.15771666666666667</v>
      </c>
      <c r="M247" s="6">
        <f t="shared" si="29"/>
        <v>-0.2708333333333333</v>
      </c>
    </row>
    <row r="248" spans="1:13" ht="16.5" customHeight="1">
      <c r="A248" s="1" t="s">
        <v>18</v>
      </c>
      <c r="B248" s="1" t="s">
        <v>156</v>
      </c>
      <c r="C248" s="1" t="s">
        <v>20</v>
      </c>
      <c r="D248" s="1" t="s">
        <v>214</v>
      </c>
      <c r="E248" s="1" t="s">
        <v>117</v>
      </c>
      <c r="F248" s="1" t="s">
        <v>227</v>
      </c>
      <c r="G248" s="1" t="s">
        <v>228</v>
      </c>
      <c r="H248" s="5">
        <v>5950</v>
      </c>
      <c r="I248" s="5">
        <v>5650</v>
      </c>
      <c r="J248" s="5">
        <v>5950</v>
      </c>
      <c r="L248" s="6">
        <f t="shared" si="28"/>
        <v>-0.05042016806722689</v>
      </c>
      <c r="M248" s="6">
        <f t="shared" si="29"/>
        <v>0</v>
      </c>
    </row>
    <row r="249" spans="1:13" ht="16.5" customHeight="1">
      <c r="A249" s="1" t="s">
        <v>18</v>
      </c>
      <c r="B249" s="1" t="s">
        <v>156</v>
      </c>
      <c r="C249" s="1" t="s">
        <v>20</v>
      </c>
      <c r="D249" s="1" t="s">
        <v>214</v>
      </c>
      <c r="E249" s="1" t="s">
        <v>117</v>
      </c>
      <c r="F249" s="1" t="s">
        <v>54</v>
      </c>
      <c r="G249" s="1" t="s">
        <v>85</v>
      </c>
      <c r="H249" s="5">
        <v>13650</v>
      </c>
      <c r="I249" s="5">
        <v>8782.521974361729</v>
      </c>
      <c r="J249" s="5">
        <v>11500</v>
      </c>
      <c r="L249" s="6">
        <f t="shared" si="28"/>
        <v>-0.3565917967500565</v>
      </c>
      <c r="M249" s="6">
        <f t="shared" si="29"/>
        <v>-0.1575091575091575</v>
      </c>
    </row>
    <row r="250" spans="1:13" ht="16.5" customHeight="1">
      <c r="A250" s="1" t="s">
        <v>18</v>
      </c>
      <c r="B250" s="1" t="s">
        <v>156</v>
      </c>
      <c r="C250" s="1" t="s">
        <v>20</v>
      </c>
      <c r="D250" s="1" t="s">
        <v>214</v>
      </c>
      <c r="E250" s="1" t="s">
        <v>117</v>
      </c>
      <c r="F250" s="1" t="s">
        <v>187</v>
      </c>
      <c r="G250" s="1" t="s">
        <v>229</v>
      </c>
      <c r="H250" s="5">
        <v>19250</v>
      </c>
      <c r="I250" s="5">
        <v>20179.719844549258</v>
      </c>
      <c r="J250" s="5">
        <v>20250</v>
      </c>
      <c r="L250" s="6">
        <f t="shared" si="28"/>
        <v>0.04829713478177962</v>
      </c>
      <c r="M250" s="6">
        <f t="shared" si="29"/>
        <v>0.05194805194805195</v>
      </c>
    </row>
    <row r="251" spans="1:13" ht="16.5" customHeight="1">
      <c r="A251" s="1" t="s">
        <v>18</v>
      </c>
      <c r="B251" s="1" t="s">
        <v>156</v>
      </c>
      <c r="C251" s="1" t="s">
        <v>20</v>
      </c>
      <c r="D251" s="1" t="s">
        <v>214</v>
      </c>
      <c r="E251" s="1" t="s">
        <v>117</v>
      </c>
      <c r="F251" s="1" t="s">
        <v>230</v>
      </c>
      <c r="G251" s="1" t="s">
        <v>231</v>
      </c>
      <c r="H251" s="5">
        <v>245500</v>
      </c>
      <c r="I251" s="5">
        <v>205413.41939924328</v>
      </c>
      <c r="J251" s="5">
        <v>207500</v>
      </c>
      <c r="L251" s="6">
        <f t="shared" si="28"/>
        <v>-0.1632854606955467</v>
      </c>
      <c r="M251" s="6">
        <f t="shared" si="29"/>
        <v>-0.15478615071283094</v>
      </c>
    </row>
    <row r="252" spans="1:13" ht="16.5" customHeight="1">
      <c r="A252" s="1" t="s">
        <v>18</v>
      </c>
      <c r="B252" s="1" t="s">
        <v>156</v>
      </c>
      <c r="C252" s="1" t="s">
        <v>20</v>
      </c>
      <c r="D252" s="1" t="s">
        <v>214</v>
      </c>
      <c r="E252" s="1" t="s">
        <v>117</v>
      </c>
      <c r="F252" s="1" t="s">
        <v>232</v>
      </c>
      <c r="G252" s="1" t="s">
        <v>233</v>
      </c>
      <c r="H252" s="5">
        <v>10750</v>
      </c>
      <c r="I252" s="5">
        <v>13016.195724604515</v>
      </c>
      <c r="J252" s="5">
        <v>13250</v>
      </c>
      <c r="L252" s="6">
        <f t="shared" si="28"/>
        <v>0.2108089046143735</v>
      </c>
      <c r="M252" s="6">
        <f t="shared" si="29"/>
        <v>0.23255813953488372</v>
      </c>
    </row>
    <row r="253" spans="1:13" ht="16.5" customHeight="1">
      <c r="A253" s="1" t="s">
        <v>18</v>
      </c>
      <c r="B253" s="1" t="s">
        <v>156</v>
      </c>
      <c r="C253" s="1" t="s">
        <v>20</v>
      </c>
      <c r="D253" s="1" t="s">
        <v>214</v>
      </c>
      <c r="E253" s="1" t="s">
        <v>117</v>
      </c>
      <c r="F253" s="1" t="s">
        <v>234</v>
      </c>
      <c r="G253" s="1" t="s">
        <v>235</v>
      </c>
      <c r="H253" s="5">
        <v>19750</v>
      </c>
      <c r="I253" s="5">
        <v>13916.250873773844</v>
      </c>
      <c r="J253" s="5">
        <v>14275</v>
      </c>
      <c r="L253" s="6">
        <f t="shared" si="28"/>
        <v>-0.2953797025937294</v>
      </c>
      <c r="M253" s="6">
        <f t="shared" si="29"/>
        <v>-0.2772151898734177</v>
      </c>
    </row>
    <row r="254" spans="1:13" ht="16.5" customHeight="1">
      <c r="A254" s="1" t="s">
        <v>18</v>
      </c>
      <c r="B254" s="1" t="s">
        <v>156</v>
      </c>
      <c r="C254" s="1" t="s">
        <v>20</v>
      </c>
      <c r="D254" s="1" t="s">
        <v>214</v>
      </c>
      <c r="E254" s="1" t="s">
        <v>117</v>
      </c>
      <c r="F254" s="1" t="s">
        <v>236</v>
      </c>
      <c r="G254" s="1" t="s">
        <v>237</v>
      </c>
      <c r="H254" s="5">
        <v>97500</v>
      </c>
      <c r="I254" s="5">
        <v>139821.23</v>
      </c>
      <c r="J254" s="5">
        <v>121250</v>
      </c>
      <c r="L254" s="6">
        <f t="shared" si="28"/>
        <v>0.4340638974358975</v>
      </c>
      <c r="M254" s="6">
        <f t="shared" si="29"/>
        <v>0.24358974358974358</v>
      </c>
    </row>
    <row r="255" spans="1:13" ht="16.5" customHeight="1">
      <c r="A255" s="1" t="s">
        <v>18</v>
      </c>
      <c r="B255" s="1" t="s">
        <v>156</v>
      </c>
      <c r="C255" s="1" t="s">
        <v>20</v>
      </c>
      <c r="D255" s="1" t="s">
        <v>214</v>
      </c>
      <c r="E255" s="1" t="s">
        <v>117</v>
      </c>
      <c r="F255" s="1" t="s">
        <v>238</v>
      </c>
      <c r="G255" s="1" t="s">
        <v>239</v>
      </c>
      <c r="H255" s="5">
        <v>1500</v>
      </c>
      <c r="I255" s="5">
        <v>473</v>
      </c>
      <c r="J255" s="5">
        <v>1500</v>
      </c>
      <c r="L255" s="6">
        <f t="shared" si="28"/>
        <v>-0.6846666666666666</v>
      </c>
      <c r="M255" s="6">
        <f t="shared" si="29"/>
        <v>0</v>
      </c>
    </row>
    <row r="256" spans="1:13" ht="16.5" customHeight="1">
      <c r="A256" s="1" t="s">
        <v>18</v>
      </c>
      <c r="B256" s="1" t="s">
        <v>156</v>
      </c>
      <c r="C256" s="1" t="s">
        <v>20</v>
      </c>
      <c r="D256" s="1" t="s">
        <v>214</v>
      </c>
      <c r="E256" s="1" t="s">
        <v>117</v>
      </c>
      <c r="F256" s="1" t="s">
        <v>165</v>
      </c>
      <c r="G256" s="1" t="s">
        <v>240</v>
      </c>
      <c r="H256" s="5">
        <v>8250</v>
      </c>
      <c r="I256" s="5">
        <v>11617.095402920837</v>
      </c>
      <c r="J256" s="5">
        <v>10250</v>
      </c>
      <c r="L256" s="6">
        <f t="shared" si="28"/>
        <v>0.4081327761116166</v>
      </c>
      <c r="M256" s="6">
        <f t="shared" si="29"/>
        <v>0.24242424242424243</v>
      </c>
    </row>
    <row r="257" spans="1:13" ht="16.5" customHeight="1">
      <c r="A257" s="1" t="s">
        <v>72</v>
      </c>
      <c r="B257" s="1" t="s">
        <v>156</v>
      </c>
      <c r="C257" s="1" t="s">
        <v>20</v>
      </c>
      <c r="D257" s="1" t="s">
        <v>214</v>
      </c>
      <c r="E257" s="1" t="s">
        <v>117</v>
      </c>
      <c r="F257" s="1" t="s">
        <v>75</v>
      </c>
      <c r="G257" s="1" t="s">
        <v>239</v>
      </c>
      <c r="H257" s="5">
        <v>5000</v>
      </c>
      <c r="I257" s="5">
        <v>0</v>
      </c>
      <c r="J257" s="5">
        <v>0</v>
      </c>
      <c r="L257" s="6">
        <f t="shared" si="28"/>
        <v>-1</v>
      </c>
      <c r="M257" s="6">
        <f t="shared" si="29"/>
        <v>-1</v>
      </c>
    </row>
    <row r="258" spans="1:13" ht="16.5" customHeight="1">
      <c r="A258" s="1" t="s">
        <v>72</v>
      </c>
      <c r="B258" s="1" t="s">
        <v>156</v>
      </c>
      <c r="C258" s="1" t="s">
        <v>20</v>
      </c>
      <c r="D258" s="1" t="s">
        <v>214</v>
      </c>
      <c r="E258" s="1" t="s">
        <v>117</v>
      </c>
      <c r="F258" s="1" t="s">
        <v>241</v>
      </c>
      <c r="G258" s="1" t="s">
        <v>242</v>
      </c>
      <c r="H258" s="5">
        <v>406643</v>
      </c>
      <c r="I258" s="5">
        <v>406643</v>
      </c>
      <c r="J258" s="5">
        <v>404118</v>
      </c>
      <c r="L258" s="6">
        <f t="shared" si="28"/>
        <v>0</v>
      </c>
      <c r="M258" s="6">
        <f t="shared" si="29"/>
        <v>-0.006209377758869573</v>
      </c>
    </row>
    <row r="259" spans="1:13" ht="16.5" customHeight="1">
      <c r="A259" s="15" t="s">
        <v>18</v>
      </c>
      <c r="B259" s="15" t="s">
        <v>156</v>
      </c>
      <c r="C259" s="15" t="s">
        <v>20</v>
      </c>
      <c r="D259" s="15" t="s">
        <v>214</v>
      </c>
      <c r="E259" s="15" t="s">
        <v>117</v>
      </c>
      <c r="F259" s="15" t="s">
        <v>75</v>
      </c>
      <c r="G259" s="15" t="s">
        <v>239</v>
      </c>
      <c r="H259" s="15">
        <v>0</v>
      </c>
      <c r="I259" s="15">
        <v>16117.92</v>
      </c>
      <c r="J259" s="15">
        <v>0</v>
      </c>
      <c r="L259" s="6"/>
      <c r="M259" s="6"/>
    </row>
    <row r="260" spans="1:14" ht="16.5" customHeight="1">
      <c r="A260" s="8" t="s">
        <v>18</v>
      </c>
      <c r="B260" s="8" t="s">
        <v>19</v>
      </c>
      <c r="C260" s="8" t="s">
        <v>20</v>
      </c>
      <c r="D260" s="8" t="s">
        <v>243</v>
      </c>
      <c r="E260" s="8" t="s">
        <v>22</v>
      </c>
      <c r="F260" s="8" t="s">
        <v>19</v>
      </c>
      <c r="G260" s="19" t="s">
        <v>244</v>
      </c>
      <c r="H260" s="20">
        <v>137313</v>
      </c>
      <c r="I260" s="20">
        <v>181314</v>
      </c>
      <c r="J260" s="20">
        <v>268579</v>
      </c>
      <c r="L260" s="6">
        <f>(I260-H260)/H260</f>
        <v>0.3204430753096939</v>
      </c>
      <c r="M260" s="7">
        <f>(J260-H260)/H260</f>
        <v>0.9559619264017245</v>
      </c>
      <c r="N260" s="1" t="s">
        <v>245</v>
      </c>
    </row>
    <row r="261" spans="1:13" ht="16.5" customHeight="1">
      <c r="A261" s="8" t="s">
        <v>18</v>
      </c>
      <c r="B261" s="8" t="s">
        <v>82</v>
      </c>
      <c r="C261" s="8" t="s">
        <v>20</v>
      </c>
      <c r="D261" s="8" t="s">
        <v>243</v>
      </c>
      <c r="E261" s="8" t="s">
        <v>25</v>
      </c>
      <c r="F261" s="8" t="s">
        <v>32</v>
      </c>
      <c r="G261" s="8" t="s">
        <v>210</v>
      </c>
      <c r="H261" s="9">
        <v>76628</v>
      </c>
      <c r="I261" s="9">
        <v>107162</v>
      </c>
      <c r="J261" s="9">
        <v>159305</v>
      </c>
      <c r="K261" s="1">
        <f>J261</f>
        <v>159305</v>
      </c>
      <c r="L261" s="6">
        <f>(I261-H261)/H261</f>
        <v>0.3984705329644516</v>
      </c>
      <c r="M261" s="7">
        <f>(J261-H261)/H261</f>
        <v>1.0789398131231405</v>
      </c>
    </row>
    <row r="262" spans="1:13" ht="16.5" customHeight="1">
      <c r="A262" s="1" t="s">
        <v>18</v>
      </c>
      <c r="B262" s="1" t="s">
        <v>82</v>
      </c>
      <c r="C262" s="1" t="s">
        <v>20</v>
      </c>
      <c r="D262" s="1" t="s">
        <v>243</v>
      </c>
      <c r="E262" s="1" t="s">
        <v>25</v>
      </c>
      <c r="F262" s="1" t="s">
        <v>38</v>
      </c>
      <c r="G262" s="1" t="s">
        <v>39</v>
      </c>
      <c r="H262" s="5">
        <v>16828</v>
      </c>
      <c r="I262" s="5">
        <v>23533</v>
      </c>
      <c r="J262" s="5">
        <v>38169</v>
      </c>
      <c r="K262" s="12">
        <f>J262/K261</f>
        <v>0.23959699946643231</v>
      </c>
      <c r="L262" s="6">
        <f>(I262-H262)/H262</f>
        <v>0.3984430710720228</v>
      </c>
      <c r="M262" s="7">
        <f>(J262-H262)/H262</f>
        <v>1.2681839790824816</v>
      </c>
    </row>
    <row r="263" spans="1:13" ht="16.5" customHeight="1">
      <c r="A263" s="1" t="s">
        <v>18</v>
      </c>
      <c r="B263" s="1" t="s">
        <v>82</v>
      </c>
      <c r="C263" s="1" t="s">
        <v>20</v>
      </c>
      <c r="D263" s="1" t="s">
        <v>243</v>
      </c>
      <c r="E263" s="1" t="s">
        <v>25</v>
      </c>
      <c r="F263" s="1" t="s">
        <v>40</v>
      </c>
      <c r="G263" s="1" t="s">
        <v>41</v>
      </c>
      <c r="H263" s="5">
        <v>5862</v>
      </c>
      <c r="I263" s="5">
        <v>8198</v>
      </c>
      <c r="J263" s="5">
        <v>12187</v>
      </c>
      <c r="K263" s="12">
        <f>J263/K261</f>
        <v>0.07650105144220207</v>
      </c>
      <c r="L263" s="6">
        <f>(I263-H263)/H263</f>
        <v>0.39849880586830433</v>
      </c>
      <c r="M263" s="7">
        <f>(J263-H263)/H263</f>
        <v>1.0789832821562606</v>
      </c>
    </row>
    <row r="264" spans="1:13" ht="16.5" customHeight="1">
      <c r="A264" s="1" t="s">
        <v>18</v>
      </c>
      <c r="B264" s="1" t="s">
        <v>82</v>
      </c>
      <c r="C264" s="1" t="s">
        <v>20</v>
      </c>
      <c r="D264" s="1" t="s">
        <v>243</v>
      </c>
      <c r="E264" s="1" t="s">
        <v>25</v>
      </c>
      <c r="F264" s="1" t="s">
        <v>42</v>
      </c>
      <c r="G264" s="1" t="s">
        <v>43</v>
      </c>
      <c r="H264" s="5">
        <v>36120</v>
      </c>
      <c r="I264" s="5">
        <v>36120</v>
      </c>
      <c r="J264" s="5">
        <v>57268</v>
      </c>
      <c r="K264" s="12">
        <f>J264/K261</f>
        <v>0.3594865195693795</v>
      </c>
      <c r="L264" s="6">
        <f>(I264-H264)/H264</f>
        <v>0</v>
      </c>
      <c r="M264" s="7">
        <f>(J264-H264)/H264</f>
        <v>0.5854928017718716</v>
      </c>
    </row>
    <row r="265" spans="1:13" ht="16.5" customHeight="1">
      <c r="A265" s="1" t="s">
        <v>18</v>
      </c>
      <c r="B265" s="1" t="s">
        <v>82</v>
      </c>
      <c r="C265" s="1" t="s">
        <v>20</v>
      </c>
      <c r="D265" s="1" t="s">
        <v>243</v>
      </c>
      <c r="E265" s="1" t="s">
        <v>25</v>
      </c>
      <c r="F265" s="1" t="s">
        <v>48</v>
      </c>
      <c r="G265" s="1" t="s">
        <v>84</v>
      </c>
      <c r="H265" s="5">
        <v>0</v>
      </c>
      <c r="I265" s="5">
        <v>0</v>
      </c>
      <c r="J265" s="5">
        <v>0</v>
      </c>
      <c r="K265" s="14">
        <f>SUM(K262:K264)</f>
        <v>0.6755845704780139</v>
      </c>
      <c r="L265" s="6"/>
      <c r="M265" s="6"/>
    </row>
    <row r="266" spans="1:13" ht="16.5" customHeight="1">
      <c r="A266" s="1" t="s">
        <v>18</v>
      </c>
      <c r="B266" s="1" t="s">
        <v>82</v>
      </c>
      <c r="C266" s="1" t="s">
        <v>20</v>
      </c>
      <c r="D266" s="1" t="s">
        <v>243</v>
      </c>
      <c r="E266" s="1" t="s">
        <v>25</v>
      </c>
      <c r="F266" s="1" t="s">
        <v>52</v>
      </c>
      <c r="G266" s="1" t="s">
        <v>98</v>
      </c>
      <c r="H266" s="5">
        <v>1475</v>
      </c>
      <c r="I266" s="5">
        <v>1251</v>
      </c>
      <c r="J266" s="5">
        <v>1250</v>
      </c>
      <c r="L266" s="6">
        <f aca="true" t="shared" si="30" ref="L266:L297">(I266-H266)/H266</f>
        <v>-0.151864406779661</v>
      </c>
      <c r="M266" s="6">
        <f aca="true" t="shared" si="31" ref="M266:M297">(J266-H266)/H266</f>
        <v>-0.15254237288135594</v>
      </c>
    </row>
    <row r="267" spans="1:13" ht="16.5" customHeight="1">
      <c r="A267" s="15" t="s">
        <v>18</v>
      </c>
      <c r="B267" s="15" t="s">
        <v>82</v>
      </c>
      <c r="C267" s="15" t="s">
        <v>20</v>
      </c>
      <c r="D267" s="15" t="s">
        <v>243</v>
      </c>
      <c r="E267" s="15" t="s">
        <v>25</v>
      </c>
      <c r="F267" s="15" t="s">
        <v>59</v>
      </c>
      <c r="G267" s="15" t="s">
        <v>85</v>
      </c>
      <c r="H267" s="15">
        <v>400</v>
      </c>
      <c r="I267" s="15">
        <v>5050</v>
      </c>
      <c r="J267" s="15">
        <v>400</v>
      </c>
      <c r="L267" s="6">
        <f t="shared" si="30"/>
        <v>11.625</v>
      </c>
      <c r="M267" s="6">
        <f t="shared" si="31"/>
        <v>0</v>
      </c>
    </row>
    <row r="268" spans="1:13" ht="16.5" customHeight="1">
      <c r="A268" s="8" t="s">
        <v>18</v>
      </c>
      <c r="B268" s="8" t="s">
        <v>19</v>
      </c>
      <c r="C268" s="8" t="s">
        <v>20</v>
      </c>
      <c r="D268" s="8" t="s">
        <v>246</v>
      </c>
      <c r="E268" s="8" t="s">
        <v>22</v>
      </c>
      <c r="F268" s="8" t="s">
        <v>19</v>
      </c>
      <c r="G268" s="19" t="s">
        <v>247</v>
      </c>
      <c r="H268" s="20">
        <v>74045</v>
      </c>
      <c r="I268" s="20">
        <v>3812.05</v>
      </c>
      <c r="J268" s="20">
        <v>0</v>
      </c>
      <c r="L268" s="6">
        <f t="shared" si="30"/>
        <v>-0.9485171179688027</v>
      </c>
      <c r="M268" s="6">
        <f t="shared" si="31"/>
        <v>-1</v>
      </c>
    </row>
    <row r="269" spans="1:13" ht="16.5" customHeight="1">
      <c r="A269" s="8" t="s">
        <v>18</v>
      </c>
      <c r="B269" s="8" t="s">
        <v>35</v>
      </c>
      <c r="C269" s="8" t="s">
        <v>20</v>
      </c>
      <c r="D269" s="8" t="s">
        <v>246</v>
      </c>
      <c r="E269" s="8" t="s">
        <v>25</v>
      </c>
      <c r="F269" s="8" t="s">
        <v>92</v>
      </c>
      <c r="G269" s="8" t="s">
        <v>210</v>
      </c>
      <c r="H269" s="9">
        <v>52500</v>
      </c>
      <c r="I269" s="9">
        <v>796.8</v>
      </c>
      <c r="J269" s="9">
        <v>0</v>
      </c>
      <c r="L269" s="6">
        <f t="shared" si="30"/>
        <v>-0.9848228571428571</v>
      </c>
      <c r="M269" s="6">
        <f t="shared" si="31"/>
        <v>-1</v>
      </c>
    </row>
    <row r="270" spans="1:13" ht="16.5" customHeight="1">
      <c r="A270" s="1" t="s">
        <v>18</v>
      </c>
      <c r="B270" s="1" t="s">
        <v>35</v>
      </c>
      <c r="C270" s="1" t="s">
        <v>20</v>
      </c>
      <c r="D270" s="1" t="s">
        <v>246</v>
      </c>
      <c r="E270" s="1" t="s">
        <v>25</v>
      </c>
      <c r="F270" s="1" t="s">
        <v>38</v>
      </c>
      <c r="G270" s="1" t="s">
        <v>39</v>
      </c>
      <c r="H270" s="5">
        <v>11529</v>
      </c>
      <c r="I270" s="5">
        <v>0</v>
      </c>
      <c r="J270" s="5">
        <v>0</v>
      </c>
      <c r="L270" s="6">
        <f t="shared" si="30"/>
        <v>-1</v>
      </c>
      <c r="M270" s="6">
        <f t="shared" si="31"/>
        <v>-1</v>
      </c>
    </row>
    <row r="271" spans="1:13" ht="16.5" customHeight="1">
      <c r="A271" s="1" t="s">
        <v>18</v>
      </c>
      <c r="B271" s="1" t="s">
        <v>35</v>
      </c>
      <c r="C271" s="1" t="s">
        <v>20</v>
      </c>
      <c r="D271" s="1" t="s">
        <v>246</v>
      </c>
      <c r="E271" s="1" t="s">
        <v>25</v>
      </c>
      <c r="F271" s="1" t="s">
        <v>40</v>
      </c>
      <c r="G271" s="1" t="s">
        <v>41</v>
      </c>
      <c r="H271" s="5">
        <v>4016</v>
      </c>
      <c r="I271" s="5">
        <v>0</v>
      </c>
      <c r="J271" s="5">
        <v>0</v>
      </c>
      <c r="L271" s="6">
        <f t="shared" si="30"/>
        <v>-1</v>
      </c>
      <c r="M271" s="6">
        <f t="shared" si="31"/>
        <v>-1</v>
      </c>
    </row>
    <row r="272" spans="1:13" ht="16.5" customHeight="1">
      <c r="A272" s="1" t="s">
        <v>18</v>
      </c>
      <c r="B272" s="1" t="s">
        <v>35</v>
      </c>
      <c r="C272" s="1" t="s">
        <v>20</v>
      </c>
      <c r="D272" s="1" t="s">
        <v>246</v>
      </c>
      <c r="E272" s="1" t="s">
        <v>25</v>
      </c>
      <c r="F272" s="1" t="s">
        <v>114</v>
      </c>
      <c r="G272" s="1" t="s">
        <v>115</v>
      </c>
      <c r="H272" s="5">
        <v>2500</v>
      </c>
      <c r="I272" s="5">
        <v>1775</v>
      </c>
      <c r="J272" s="5">
        <v>0</v>
      </c>
      <c r="L272" s="6">
        <f t="shared" si="30"/>
        <v>-0.29</v>
      </c>
      <c r="M272" s="6">
        <f t="shared" si="31"/>
        <v>-1</v>
      </c>
    </row>
    <row r="273" spans="1:13" ht="16.5" customHeight="1">
      <c r="A273" s="1" t="s">
        <v>18</v>
      </c>
      <c r="B273" s="1" t="s">
        <v>35</v>
      </c>
      <c r="C273" s="1" t="s">
        <v>20</v>
      </c>
      <c r="D273" s="1" t="s">
        <v>246</v>
      </c>
      <c r="E273" s="1" t="s">
        <v>25</v>
      </c>
      <c r="F273" s="1" t="s">
        <v>52</v>
      </c>
      <c r="G273" s="1" t="s">
        <v>98</v>
      </c>
      <c r="H273" s="5">
        <v>2500</v>
      </c>
      <c r="I273" s="5">
        <v>843.99</v>
      </c>
      <c r="J273" s="5">
        <v>0</v>
      </c>
      <c r="L273" s="6">
        <f t="shared" si="30"/>
        <v>-0.662404</v>
      </c>
      <c r="M273" s="6">
        <f t="shared" si="31"/>
        <v>-1</v>
      </c>
    </row>
    <row r="274" spans="1:13" ht="16.5" customHeight="1">
      <c r="A274" s="15" t="s">
        <v>18</v>
      </c>
      <c r="B274" s="15" t="s">
        <v>35</v>
      </c>
      <c r="C274" s="15" t="s">
        <v>20</v>
      </c>
      <c r="D274" s="15" t="s">
        <v>246</v>
      </c>
      <c r="E274" s="15" t="s">
        <v>25</v>
      </c>
      <c r="F274" s="15" t="s">
        <v>54</v>
      </c>
      <c r="G274" s="15" t="s">
        <v>85</v>
      </c>
      <c r="H274" s="15">
        <v>1000</v>
      </c>
      <c r="I274" s="15">
        <v>396.26</v>
      </c>
      <c r="J274" s="15">
        <v>0</v>
      </c>
      <c r="L274" s="6">
        <f t="shared" si="30"/>
        <v>-0.60374</v>
      </c>
      <c r="M274" s="6">
        <f t="shared" si="31"/>
        <v>-1</v>
      </c>
    </row>
    <row r="275" spans="1:13" ht="16.5" customHeight="1">
      <c r="A275" s="8" t="s">
        <v>18</v>
      </c>
      <c r="B275" s="8" t="s">
        <v>19</v>
      </c>
      <c r="C275" s="8" t="s">
        <v>20</v>
      </c>
      <c r="D275" s="8" t="s">
        <v>248</v>
      </c>
      <c r="E275" s="8" t="s">
        <v>22</v>
      </c>
      <c r="F275" s="8" t="s">
        <v>19</v>
      </c>
      <c r="G275" s="19" t="s">
        <v>249</v>
      </c>
      <c r="H275" s="20">
        <v>547464</v>
      </c>
      <c r="I275" s="20">
        <v>577324.6879050253</v>
      </c>
      <c r="J275" s="20">
        <v>610080</v>
      </c>
      <c r="L275" s="6">
        <f t="shared" si="30"/>
        <v>0.054543655665076275</v>
      </c>
      <c r="M275" s="6">
        <f t="shared" si="31"/>
        <v>0.11437464381219586</v>
      </c>
    </row>
    <row r="276" spans="1:13" ht="16.5" customHeight="1">
      <c r="A276" s="8" t="s">
        <v>18</v>
      </c>
      <c r="B276" s="8" t="s">
        <v>35</v>
      </c>
      <c r="C276" s="8" t="s">
        <v>20</v>
      </c>
      <c r="D276" s="8" t="s">
        <v>248</v>
      </c>
      <c r="E276" s="8" t="s">
        <v>25</v>
      </c>
      <c r="F276" s="8" t="s">
        <v>32</v>
      </c>
      <c r="G276" s="8" t="s">
        <v>210</v>
      </c>
      <c r="H276" s="9">
        <v>336170</v>
      </c>
      <c r="I276" s="9">
        <v>366349.9079050253</v>
      </c>
      <c r="J276" s="9">
        <v>381004</v>
      </c>
      <c r="L276" s="6">
        <f t="shared" si="30"/>
        <v>0.08977573223376652</v>
      </c>
      <c r="M276" s="6">
        <f t="shared" si="31"/>
        <v>0.13336704643483951</v>
      </c>
    </row>
    <row r="277" spans="1:13" ht="16.5" customHeight="1">
      <c r="A277" s="1" t="s">
        <v>18</v>
      </c>
      <c r="B277" s="1" t="s">
        <v>35</v>
      </c>
      <c r="C277" s="1" t="s">
        <v>20</v>
      </c>
      <c r="D277" s="1" t="s">
        <v>248</v>
      </c>
      <c r="E277" s="1" t="s">
        <v>25</v>
      </c>
      <c r="F277" s="1" t="s">
        <v>96</v>
      </c>
      <c r="G277" s="1" t="s">
        <v>250</v>
      </c>
      <c r="H277" s="5">
        <v>8678</v>
      </c>
      <c r="I277" s="5">
        <v>1753.71</v>
      </c>
      <c r="J277" s="5">
        <v>2500</v>
      </c>
      <c r="K277" s="1">
        <f>SUM(J276:J277)</f>
        <v>383504</v>
      </c>
      <c r="L277" s="6">
        <f t="shared" si="30"/>
        <v>-0.7979131136206499</v>
      </c>
      <c r="M277" s="6">
        <f t="shared" si="31"/>
        <v>-0.7119151878312975</v>
      </c>
    </row>
    <row r="278" spans="1:13" ht="16.5" customHeight="1">
      <c r="A278" s="1" t="s">
        <v>18</v>
      </c>
      <c r="B278" s="1" t="s">
        <v>35</v>
      </c>
      <c r="C278" s="1" t="s">
        <v>20</v>
      </c>
      <c r="D278" s="1" t="s">
        <v>248</v>
      </c>
      <c r="E278" s="1" t="s">
        <v>25</v>
      </c>
      <c r="F278" s="1" t="s">
        <v>38</v>
      </c>
      <c r="G278" s="1" t="s">
        <v>39</v>
      </c>
      <c r="H278" s="11">
        <v>75729</v>
      </c>
      <c r="I278" s="11">
        <v>80769</v>
      </c>
      <c r="J278" s="5">
        <v>91888</v>
      </c>
      <c r="K278" s="12">
        <f>J278/K277</f>
        <v>0.23960115148733782</v>
      </c>
      <c r="L278" s="6">
        <f t="shared" si="30"/>
        <v>0.06655310383076496</v>
      </c>
      <c r="M278" s="6">
        <f t="shared" si="31"/>
        <v>0.21337928666693076</v>
      </c>
    </row>
    <row r="279" spans="1:13" ht="16.5" customHeight="1">
      <c r="A279" s="1" t="s">
        <v>18</v>
      </c>
      <c r="B279" s="1" t="s">
        <v>35</v>
      </c>
      <c r="C279" s="1" t="s">
        <v>20</v>
      </c>
      <c r="D279" s="1" t="s">
        <v>248</v>
      </c>
      <c r="E279" s="1" t="s">
        <v>25</v>
      </c>
      <c r="F279" s="1" t="s">
        <v>40</v>
      </c>
      <c r="G279" s="1" t="s">
        <v>41</v>
      </c>
      <c r="H279" s="11">
        <v>26381</v>
      </c>
      <c r="I279" s="11">
        <v>28137</v>
      </c>
      <c r="J279" s="5">
        <v>29338</v>
      </c>
      <c r="K279" s="12">
        <f>J279/K277</f>
        <v>0.07649985397805499</v>
      </c>
      <c r="L279" s="6">
        <f t="shared" si="30"/>
        <v>0.06656305674538493</v>
      </c>
      <c r="M279" s="6">
        <f t="shared" si="31"/>
        <v>0.11208824532807703</v>
      </c>
    </row>
    <row r="280" spans="1:13" ht="16.5" customHeight="1">
      <c r="A280" s="1" t="s">
        <v>18</v>
      </c>
      <c r="B280" s="1" t="s">
        <v>35</v>
      </c>
      <c r="C280" s="1" t="s">
        <v>20</v>
      </c>
      <c r="D280" s="1" t="s">
        <v>248</v>
      </c>
      <c r="E280" s="1" t="s">
        <v>25</v>
      </c>
      <c r="F280" s="1" t="s">
        <v>42</v>
      </c>
      <c r="G280" s="1" t="s">
        <v>43</v>
      </c>
      <c r="H280" s="11">
        <v>93756</v>
      </c>
      <c r="I280" s="11">
        <v>93756</v>
      </c>
      <c r="J280" s="5">
        <v>99100</v>
      </c>
      <c r="K280" s="12">
        <f>J280/K277</f>
        <v>0.2584066919771371</v>
      </c>
      <c r="L280" s="6">
        <f t="shared" si="30"/>
        <v>0</v>
      </c>
      <c r="M280" s="6">
        <f t="shared" si="31"/>
        <v>0.05699901872946798</v>
      </c>
    </row>
    <row r="281" spans="1:13" ht="16.5" customHeight="1">
      <c r="A281" s="1" t="s">
        <v>18</v>
      </c>
      <c r="B281" s="1" t="s">
        <v>35</v>
      </c>
      <c r="C281" s="1" t="s">
        <v>20</v>
      </c>
      <c r="D281" s="1" t="s">
        <v>248</v>
      </c>
      <c r="E281" s="1" t="s">
        <v>25</v>
      </c>
      <c r="F281" s="1" t="s">
        <v>48</v>
      </c>
      <c r="G281" s="1" t="s">
        <v>84</v>
      </c>
      <c r="H281" s="5">
        <v>1250</v>
      </c>
      <c r="I281" s="5">
        <v>0</v>
      </c>
      <c r="J281" s="5">
        <v>1250</v>
      </c>
      <c r="K281" s="14">
        <f>SUM(K278:K280)</f>
        <v>0.5745076974425299</v>
      </c>
      <c r="L281" s="6">
        <f t="shared" si="30"/>
        <v>-1</v>
      </c>
      <c r="M281" s="6">
        <f t="shared" si="31"/>
        <v>0</v>
      </c>
    </row>
    <row r="282" spans="1:13" ht="16.5" customHeight="1">
      <c r="A282" s="1" t="s">
        <v>18</v>
      </c>
      <c r="B282" s="1" t="s">
        <v>35</v>
      </c>
      <c r="C282" s="1" t="s">
        <v>20</v>
      </c>
      <c r="D282" s="1" t="s">
        <v>248</v>
      </c>
      <c r="E282" s="1" t="s">
        <v>25</v>
      </c>
      <c r="F282" s="1" t="s">
        <v>114</v>
      </c>
      <c r="G282" s="1" t="s">
        <v>98</v>
      </c>
      <c r="H282" s="5">
        <v>4000</v>
      </c>
      <c r="I282" s="5">
        <v>5559.07</v>
      </c>
      <c r="J282" s="5">
        <v>4000</v>
      </c>
      <c r="L282" s="6">
        <f t="shared" si="30"/>
        <v>0.38976749999999993</v>
      </c>
      <c r="M282" s="6">
        <f t="shared" si="31"/>
        <v>0</v>
      </c>
    </row>
    <row r="283" spans="1:13" ht="16.5" customHeight="1">
      <c r="A283" s="1" t="s">
        <v>18</v>
      </c>
      <c r="B283" s="1" t="s">
        <v>35</v>
      </c>
      <c r="C283" s="1" t="s">
        <v>20</v>
      </c>
      <c r="D283" s="1" t="s">
        <v>248</v>
      </c>
      <c r="E283" s="1" t="s">
        <v>25</v>
      </c>
      <c r="F283" s="1" t="s">
        <v>54</v>
      </c>
      <c r="G283" s="1" t="s">
        <v>85</v>
      </c>
      <c r="H283" s="5">
        <v>1500</v>
      </c>
      <c r="I283" s="5">
        <v>1000</v>
      </c>
      <c r="J283" s="5">
        <v>1000</v>
      </c>
      <c r="L283" s="6">
        <f t="shared" si="30"/>
        <v>-0.3333333333333333</v>
      </c>
      <c r="M283" s="6">
        <f t="shared" si="31"/>
        <v>-0.3333333333333333</v>
      </c>
    </row>
    <row r="284" spans="1:13" ht="16.5" customHeight="1">
      <c r="A284" s="8" t="s">
        <v>18</v>
      </c>
      <c r="B284" s="8" t="s">
        <v>19</v>
      </c>
      <c r="C284" s="8" t="s">
        <v>20</v>
      </c>
      <c r="D284" s="8" t="s">
        <v>251</v>
      </c>
      <c r="E284" s="8" t="s">
        <v>22</v>
      </c>
      <c r="F284" s="8" t="s">
        <v>19</v>
      </c>
      <c r="G284" s="19" t="s">
        <v>252</v>
      </c>
      <c r="H284" s="20">
        <v>167213</v>
      </c>
      <c r="I284" s="20">
        <v>171302.29</v>
      </c>
      <c r="J284" s="20">
        <v>168125</v>
      </c>
      <c r="L284" s="6">
        <f t="shared" si="30"/>
        <v>0.024455574626374793</v>
      </c>
      <c r="M284" s="6">
        <f t="shared" si="31"/>
        <v>0.005454121390083307</v>
      </c>
    </row>
    <row r="285" spans="1:13" ht="16.5" customHeight="1">
      <c r="A285" s="20" t="s">
        <v>18</v>
      </c>
      <c r="B285" s="20" t="s">
        <v>35</v>
      </c>
      <c r="C285" s="20" t="s">
        <v>20</v>
      </c>
      <c r="D285" s="20" t="s">
        <v>251</v>
      </c>
      <c r="E285" s="20" t="s">
        <v>25</v>
      </c>
      <c r="F285" s="20" t="s">
        <v>32</v>
      </c>
      <c r="G285" s="20" t="s">
        <v>253</v>
      </c>
      <c r="H285" s="9">
        <v>71463</v>
      </c>
      <c r="I285" s="9">
        <v>76687.68</v>
      </c>
      <c r="J285" s="9">
        <v>77495</v>
      </c>
      <c r="L285" s="6">
        <f t="shared" si="30"/>
        <v>0.0731102808446328</v>
      </c>
      <c r="M285" s="6">
        <f t="shared" si="31"/>
        <v>0.08440731567384521</v>
      </c>
    </row>
    <row r="286" spans="1:13" ht="16.5" customHeight="1">
      <c r="A286" s="15" t="s">
        <v>18</v>
      </c>
      <c r="B286" s="15" t="s">
        <v>35</v>
      </c>
      <c r="C286" s="15" t="s">
        <v>20</v>
      </c>
      <c r="D286" s="15" t="s">
        <v>251</v>
      </c>
      <c r="E286" s="15" t="s">
        <v>25</v>
      </c>
      <c r="F286" s="15" t="s">
        <v>38</v>
      </c>
      <c r="G286" s="1" t="s">
        <v>39</v>
      </c>
      <c r="H286" s="5">
        <v>15693</v>
      </c>
      <c r="I286" s="5">
        <v>16938</v>
      </c>
      <c r="J286" s="5">
        <v>18568</v>
      </c>
      <c r="L286" s="6">
        <f t="shared" si="30"/>
        <v>0.07933473523226917</v>
      </c>
      <c r="M286" s="6">
        <f t="shared" si="31"/>
        <v>0.1832027018415854</v>
      </c>
    </row>
    <row r="287" spans="1:13" ht="16.5" customHeight="1">
      <c r="A287" s="15" t="s">
        <v>18</v>
      </c>
      <c r="B287" s="15" t="s">
        <v>35</v>
      </c>
      <c r="C287" s="15" t="s">
        <v>20</v>
      </c>
      <c r="D287" s="15" t="s">
        <v>251</v>
      </c>
      <c r="E287" s="15" t="s">
        <v>25</v>
      </c>
      <c r="F287" s="15" t="s">
        <v>40</v>
      </c>
      <c r="G287" s="1" t="s">
        <v>41</v>
      </c>
      <c r="H287" s="5">
        <v>5467</v>
      </c>
      <c r="I287" s="5">
        <v>5901</v>
      </c>
      <c r="J287" s="5">
        <v>5928</v>
      </c>
      <c r="L287" s="6">
        <f t="shared" si="30"/>
        <v>0.0793854033290653</v>
      </c>
      <c r="M287" s="6">
        <f t="shared" si="31"/>
        <v>0.0843241265776477</v>
      </c>
    </row>
    <row r="288" spans="1:13" ht="16.5" customHeight="1">
      <c r="A288" s="15" t="s">
        <v>18</v>
      </c>
      <c r="B288" s="15" t="s">
        <v>35</v>
      </c>
      <c r="C288" s="15" t="s">
        <v>20</v>
      </c>
      <c r="D288" s="15" t="s">
        <v>251</v>
      </c>
      <c r="E288" s="15" t="s">
        <v>25</v>
      </c>
      <c r="F288" s="15" t="s">
        <v>42</v>
      </c>
      <c r="G288" s="1" t="s">
        <v>43</v>
      </c>
      <c r="H288" s="5">
        <v>27090</v>
      </c>
      <c r="I288" s="5">
        <v>27090</v>
      </c>
      <c r="J288" s="5">
        <v>28634</v>
      </c>
      <c r="L288" s="6">
        <f t="shared" si="30"/>
        <v>0</v>
      </c>
      <c r="M288" s="6">
        <f t="shared" si="31"/>
        <v>0.05699520118124769</v>
      </c>
    </row>
    <row r="289" spans="1:13" ht="16.5" customHeight="1">
      <c r="A289" s="15" t="s">
        <v>18</v>
      </c>
      <c r="B289" s="15" t="s">
        <v>35</v>
      </c>
      <c r="C289" s="15" t="s">
        <v>20</v>
      </c>
      <c r="D289" s="15" t="s">
        <v>251</v>
      </c>
      <c r="E289" s="15" t="s">
        <v>25</v>
      </c>
      <c r="F289" s="15" t="s">
        <v>48</v>
      </c>
      <c r="G289" s="15" t="s">
        <v>254</v>
      </c>
      <c r="H289" s="5">
        <v>32500</v>
      </c>
      <c r="I289" s="5">
        <v>37330.29</v>
      </c>
      <c r="J289" s="5">
        <v>32500</v>
      </c>
      <c r="L289" s="6">
        <f t="shared" si="30"/>
        <v>0.14862430769230772</v>
      </c>
      <c r="M289" s="6">
        <f t="shared" si="31"/>
        <v>0</v>
      </c>
    </row>
    <row r="290" spans="1:13" ht="16.5" customHeight="1">
      <c r="A290" s="15" t="s">
        <v>18</v>
      </c>
      <c r="B290" s="15" t="s">
        <v>35</v>
      </c>
      <c r="C290" s="15" t="s">
        <v>20</v>
      </c>
      <c r="D290" s="15" t="s">
        <v>251</v>
      </c>
      <c r="E290" s="15" t="s">
        <v>25</v>
      </c>
      <c r="F290" s="15" t="s">
        <v>52</v>
      </c>
      <c r="G290" s="1" t="s">
        <v>98</v>
      </c>
      <c r="H290" s="5">
        <v>2500</v>
      </c>
      <c r="I290" s="5">
        <v>6200.21</v>
      </c>
      <c r="J290" s="5">
        <v>2500</v>
      </c>
      <c r="L290" s="6">
        <f t="shared" si="30"/>
        <v>1.480084</v>
      </c>
      <c r="M290" s="6">
        <f t="shared" si="31"/>
        <v>0</v>
      </c>
    </row>
    <row r="291" spans="1:13" ht="16.5" customHeight="1">
      <c r="A291" s="15" t="s">
        <v>18</v>
      </c>
      <c r="B291" s="15" t="s">
        <v>35</v>
      </c>
      <c r="C291" s="15" t="s">
        <v>20</v>
      </c>
      <c r="D291" s="15" t="s">
        <v>251</v>
      </c>
      <c r="E291" s="15" t="s">
        <v>25</v>
      </c>
      <c r="F291" s="15" t="s">
        <v>54</v>
      </c>
      <c r="G291" s="15" t="s">
        <v>85</v>
      </c>
      <c r="H291" s="5">
        <v>12500</v>
      </c>
      <c r="I291" s="5">
        <v>1155.11</v>
      </c>
      <c r="J291" s="5">
        <v>2500</v>
      </c>
      <c r="L291" s="6">
        <f t="shared" si="30"/>
        <v>-0.9075911999999999</v>
      </c>
      <c r="M291" s="6">
        <f t="shared" si="31"/>
        <v>-0.8</v>
      </c>
    </row>
    <row r="292" spans="1:13" ht="16.5" customHeight="1">
      <c r="A292" s="8" t="s">
        <v>18</v>
      </c>
      <c r="B292" s="8" t="s">
        <v>19</v>
      </c>
      <c r="C292" s="8" t="s">
        <v>20</v>
      </c>
      <c r="D292" s="8" t="s">
        <v>255</v>
      </c>
      <c r="E292" s="8" t="s">
        <v>22</v>
      </c>
      <c r="F292" s="8" t="s">
        <v>19</v>
      </c>
      <c r="G292" s="19" t="s">
        <v>256</v>
      </c>
      <c r="H292" s="20">
        <v>101276</v>
      </c>
      <c r="I292" s="20">
        <v>115987.14377460032</v>
      </c>
      <c r="J292" s="20">
        <v>103639</v>
      </c>
      <c r="L292" s="6">
        <f t="shared" si="30"/>
        <v>0.14525794635056993</v>
      </c>
      <c r="M292" s="6">
        <f t="shared" si="31"/>
        <v>0.02333228010584936</v>
      </c>
    </row>
    <row r="293" spans="1:13" ht="16.5" customHeight="1">
      <c r="A293" s="8" t="s">
        <v>18</v>
      </c>
      <c r="B293" s="8" t="s">
        <v>34</v>
      </c>
      <c r="C293" s="8" t="s">
        <v>20</v>
      </c>
      <c r="D293" s="8" t="s">
        <v>255</v>
      </c>
      <c r="E293" s="8" t="s">
        <v>25</v>
      </c>
      <c r="F293" s="8" t="s">
        <v>32</v>
      </c>
      <c r="G293" s="8" t="s">
        <v>210</v>
      </c>
      <c r="H293" s="9">
        <v>58418</v>
      </c>
      <c r="I293" s="9">
        <v>56292.143774600314</v>
      </c>
      <c r="J293" s="9">
        <v>58544</v>
      </c>
      <c r="L293" s="6">
        <f t="shared" si="30"/>
        <v>-0.036390431466323495</v>
      </c>
      <c r="M293" s="6">
        <f t="shared" si="31"/>
        <v>0.0021568694580437536</v>
      </c>
    </row>
    <row r="294" spans="1:13" ht="16.5" customHeight="1">
      <c r="A294" s="1" t="s">
        <v>18</v>
      </c>
      <c r="B294" s="1" t="s">
        <v>34</v>
      </c>
      <c r="C294" s="1" t="s">
        <v>20</v>
      </c>
      <c r="D294" s="1" t="s">
        <v>255</v>
      </c>
      <c r="E294" s="1" t="s">
        <v>25</v>
      </c>
      <c r="F294" s="1" t="s">
        <v>38</v>
      </c>
      <c r="G294" s="1" t="s">
        <v>39</v>
      </c>
      <c r="H294" s="5">
        <v>12829</v>
      </c>
      <c r="I294" s="5">
        <v>12133</v>
      </c>
      <c r="J294" s="5">
        <v>14027</v>
      </c>
      <c r="L294" s="6">
        <f t="shared" si="30"/>
        <v>-0.05425208511965079</v>
      </c>
      <c r="M294" s="6">
        <f t="shared" si="31"/>
        <v>0.09338218099618052</v>
      </c>
    </row>
    <row r="295" spans="1:13" ht="16.5" customHeight="1">
      <c r="A295" s="1" t="s">
        <v>18</v>
      </c>
      <c r="B295" s="1" t="s">
        <v>34</v>
      </c>
      <c r="C295" s="1" t="s">
        <v>20</v>
      </c>
      <c r="D295" s="1" t="s">
        <v>255</v>
      </c>
      <c r="E295" s="1" t="s">
        <v>25</v>
      </c>
      <c r="F295" s="1" t="s">
        <v>40</v>
      </c>
      <c r="G295" s="1" t="s">
        <v>41</v>
      </c>
      <c r="H295" s="5">
        <v>4469</v>
      </c>
      <c r="I295" s="5">
        <v>4227</v>
      </c>
      <c r="J295" s="5">
        <v>4479</v>
      </c>
      <c r="L295" s="6">
        <f t="shared" si="30"/>
        <v>-0.05415081673752517</v>
      </c>
      <c r="M295" s="6">
        <f t="shared" si="31"/>
        <v>0.0022376370552696354</v>
      </c>
    </row>
    <row r="296" spans="1:13" ht="16.5" customHeight="1">
      <c r="A296" s="1" t="s">
        <v>18</v>
      </c>
      <c r="B296" s="1" t="s">
        <v>34</v>
      </c>
      <c r="C296" s="1" t="s">
        <v>20</v>
      </c>
      <c r="D296" s="1" t="s">
        <v>255</v>
      </c>
      <c r="E296" s="1" t="s">
        <v>25</v>
      </c>
      <c r="F296" s="1" t="s">
        <v>257</v>
      </c>
      <c r="G296" s="1" t="s">
        <v>43</v>
      </c>
      <c r="H296" s="5">
        <v>18060</v>
      </c>
      <c r="I296" s="5">
        <v>18060</v>
      </c>
      <c r="J296" s="5">
        <v>19089</v>
      </c>
      <c r="L296" s="6">
        <f t="shared" si="30"/>
        <v>0</v>
      </c>
      <c r="M296" s="6">
        <f t="shared" si="31"/>
        <v>0.056976744186046514</v>
      </c>
    </row>
    <row r="297" spans="1:13" ht="16.5" customHeight="1">
      <c r="A297" s="1" t="s">
        <v>18</v>
      </c>
      <c r="B297" s="1" t="s">
        <v>34</v>
      </c>
      <c r="C297" s="1" t="s">
        <v>20</v>
      </c>
      <c r="D297" s="1" t="s">
        <v>255</v>
      </c>
      <c r="E297" s="1" t="s">
        <v>25</v>
      </c>
      <c r="F297" s="1" t="s">
        <v>54</v>
      </c>
      <c r="G297" s="1" t="s">
        <v>85</v>
      </c>
      <c r="H297" s="5">
        <v>7500</v>
      </c>
      <c r="I297" s="5">
        <v>4500</v>
      </c>
      <c r="J297" s="5">
        <v>7500</v>
      </c>
      <c r="L297" s="6">
        <f t="shared" si="30"/>
        <v>-0.4</v>
      </c>
      <c r="M297" s="6">
        <f t="shared" si="31"/>
        <v>0</v>
      </c>
    </row>
    <row r="298" spans="1:13" ht="16.5" customHeight="1">
      <c r="A298" s="15" t="s">
        <v>18</v>
      </c>
      <c r="B298" s="15" t="s">
        <v>35</v>
      </c>
      <c r="C298" s="15" t="s">
        <v>20</v>
      </c>
      <c r="D298" s="15" t="s">
        <v>255</v>
      </c>
      <c r="E298" s="15" t="s">
        <v>25</v>
      </c>
      <c r="F298" s="15" t="s">
        <v>75</v>
      </c>
      <c r="G298" s="15" t="s">
        <v>258</v>
      </c>
      <c r="H298" s="15">
        <v>0</v>
      </c>
      <c r="I298" s="15">
        <v>20775</v>
      </c>
      <c r="J298" s="15">
        <v>0</v>
      </c>
      <c r="L298" s="6"/>
      <c r="M298" s="6"/>
    </row>
    <row r="299" spans="1:13" ht="16.5" customHeight="1">
      <c r="A299" s="8" t="s">
        <v>18</v>
      </c>
      <c r="B299" s="8" t="s">
        <v>19</v>
      </c>
      <c r="C299" s="8" t="s">
        <v>20</v>
      </c>
      <c r="D299" s="8" t="s">
        <v>259</v>
      </c>
      <c r="E299" s="8" t="s">
        <v>22</v>
      </c>
      <c r="F299" s="8" t="s">
        <v>19</v>
      </c>
      <c r="G299" s="19" t="s">
        <v>260</v>
      </c>
      <c r="H299" s="20">
        <v>109881</v>
      </c>
      <c r="I299" s="20">
        <v>128446.34467887266</v>
      </c>
      <c r="J299" s="20">
        <v>179679</v>
      </c>
      <c r="L299" s="6">
        <f>(I299-H299)/H299</f>
        <v>0.16895864324926654</v>
      </c>
      <c r="M299" s="6">
        <f>(J299-H299)/H299</f>
        <v>0.6352144592786741</v>
      </c>
    </row>
    <row r="300" spans="1:13" ht="16.5" customHeight="1">
      <c r="A300" s="8" t="s">
        <v>18</v>
      </c>
      <c r="B300" s="8" t="s">
        <v>82</v>
      </c>
      <c r="C300" s="8" t="s">
        <v>20</v>
      </c>
      <c r="D300" s="8" t="s">
        <v>259</v>
      </c>
      <c r="E300" s="8" t="s">
        <v>25</v>
      </c>
      <c r="F300" s="8" t="s">
        <v>32</v>
      </c>
      <c r="G300" s="8" t="s">
        <v>210</v>
      </c>
      <c r="H300" s="9">
        <v>60998</v>
      </c>
      <c r="I300" s="9">
        <v>63896.71467887266</v>
      </c>
      <c r="J300" s="9">
        <v>70156</v>
      </c>
      <c r="L300" s="6">
        <f>(I300-H300)/H300</f>
        <v>0.04752147084941573</v>
      </c>
      <c r="M300" s="6">
        <f>(J300-H300)/H300</f>
        <v>0.1501360700350831</v>
      </c>
    </row>
    <row r="301" spans="1:13" ht="16.5" customHeight="1">
      <c r="A301" s="1" t="s">
        <v>18</v>
      </c>
      <c r="B301" s="1" t="s">
        <v>82</v>
      </c>
      <c r="C301" s="1" t="s">
        <v>20</v>
      </c>
      <c r="D301" s="1" t="s">
        <v>259</v>
      </c>
      <c r="E301" s="1" t="s">
        <v>25</v>
      </c>
      <c r="F301" s="1" t="s">
        <v>38</v>
      </c>
      <c r="G301" s="1" t="s">
        <v>39</v>
      </c>
      <c r="H301" s="5">
        <v>13395</v>
      </c>
      <c r="I301" s="5">
        <v>14200</v>
      </c>
      <c r="J301" s="5">
        <v>12979</v>
      </c>
      <c r="L301" s="6">
        <f>(I301-H301)/H301</f>
        <v>0.06009705113848451</v>
      </c>
      <c r="M301" s="6">
        <f>(J301-H301)/H301</f>
        <v>-0.031056364315042925</v>
      </c>
    </row>
    <row r="302" spans="1:13" ht="16.5" customHeight="1">
      <c r="A302" s="1" t="s">
        <v>18</v>
      </c>
      <c r="B302" s="1" t="s">
        <v>82</v>
      </c>
      <c r="C302" s="1" t="s">
        <v>20</v>
      </c>
      <c r="D302" s="1" t="s">
        <v>259</v>
      </c>
      <c r="E302" s="1" t="s">
        <v>25</v>
      </c>
      <c r="F302" s="1" t="s">
        <v>40</v>
      </c>
      <c r="G302" s="1" t="s">
        <v>41</v>
      </c>
      <c r="H302" s="5">
        <v>4666</v>
      </c>
      <c r="I302" s="5">
        <v>4947</v>
      </c>
      <c r="J302" s="5">
        <v>5367</v>
      </c>
      <c r="L302" s="6">
        <f>(I302-H302)/H302</f>
        <v>0.06022288898414059</v>
      </c>
      <c r="M302" s="6">
        <f>(J302-H302)/H302</f>
        <v>0.15023574796399486</v>
      </c>
    </row>
    <row r="303" spans="1:13" ht="16.5" customHeight="1">
      <c r="A303" s="1" t="s">
        <v>18</v>
      </c>
      <c r="B303" s="1" t="s">
        <v>82</v>
      </c>
      <c r="C303" s="1" t="s">
        <v>20</v>
      </c>
      <c r="D303" s="1" t="s">
        <v>259</v>
      </c>
      <c r="E303" s="1" t="s">
        <v>25</v>
      </c>
      <c r="F303" s="1" t="s">
        <v>42</v>
      </c>
      <c r="G303" s="1" t="s">
        <v>43</v>
      </c>
      <c r="H303" s="5">
        <v>11648</v>
      </c>
      <c r="I303" s="5">
        <v>11648</v>
      </c>
      <c r="J303" s="5">
        <v>24582</v>
      </c>
      <c r="L303" s="6">
        <f>(I303-H303)/H303</f>
        <v>0</v>
      </c>
      <c r="M303" s="6">
        <f>(J303-H303)/H303</f>
        <v>1.1104052197802199</v>
      </c>
    </row>
    <row r="304" spans="1:13" ht="16.5" customHeight="1">
      <c r="A304" s="1" t="s">
        <v>18</v>
      </c>
      <c r="B304" s="1" t="s">
        <v>82</v>
      </c>
      <c r="C304" s="1" t="s">
        <v>20</v>
      </c>
      <c r="D304" s="1" t="s">
        <v>259</v>
      </c>
      <c r="E304" s="1" t="s">
        <v>25</v>
      </c>
      <c r="F304" s="1" t="s">
        <v>114</v>
      </c>
      <c r="G304" s="1" t="s">
        <v>115</v>
      </c>
      <c r="H304" s="5">
        <v>0</v>
      </c>
      <c r="I304" s="5">
        <v>821.49</v>
      </c>
      <c r="J304" s="5">
        <v>0</v>
      </c>
      <c r="L304" s="6"/>
      <c r="M304" s="6"/>
    </row>
    <row r="305" spans="1:13" ht="16.5" customHeight="1">
      <c r="A305" s="1" t="s">
        <v>18</v>
      </c>
      <c r="B305" s="1" t="s">
        <v>82</v>
      </c>
      <c r="C305" s="1" t="s">
        <v>20</v>
      </c>
      <c r="D305" s="1" t="s">
        <v>259</v>
      </c>
      <c r="E305" s="1" t="s">
        <v>25</v>
      </c>
      <c r="F305" s="1" t="s">
        <v>52</v>
      </c>
      <c r="G305" s="1" t="s">
        <v>98</v>
      </c>
      <c r="H305" s="5">
        <v>0</v>
      </c>
      <c r="I305" s="5">
        <v>487.82</v>
      </c>
      <c r="J305" s="5">
        <v>0</v>
      </c>
      <c r="L305" s="6"/>
      <c r="M305" s="6"/>
    </row>
    <row r="306" spans="1:13" ht="16.5" customHeight="1">
      <c r="A306" s="1" t="s">
        <v>18</v>
      </c>
      <c r="B306" s="1" t="s">
        <v>82</v>
      </c>
      <c r="C306" s="1" t="s">
        <v>20</v>
      </c>
      <c r="D306" s="1" t="s">
        <v>259</v>
      </c>
      <c r="E306" s="1" t="s">
        <v>25</v>
      </c>
      <c r="F306" s="1" t="s">
        <v>54</v>
      </c>
      <c r="G306" s="1" t="s">
        <v>85</v>
      </c>
      <c r="H306" s="5">
        <v>2000</v>
      </c>
      <c r="I306" s="5">
        <v>1800</v>
      </c>
      <c r="J306" s="5">
        <v>5500</v>
      </c>
      <c r="L306" s="6">
        <f>(I306-H306)/H306</f>
        <v>-0.1</v>
      </c>
      <c r="M306" s="6">
        <f>(J306-H306)/H306</f>
        <v>1.75</v>
      </c>
    </row>
    <row r="307" spans="1:13" ht="16.5" customHeight="1">
      <c r="A307" s="1" t="s">
        <v>18</v>
      </c>
      <c r="B307" s="1" t="s">
        <v>82</v>
      </c>
      <c r="C307" s="1" t="s">
        <v>20</v>
      </c>
      <c r="D307" s="1" t="s">
        <v>259</v>
      </c>
      <c r="E307" s="1" t="s">
        <v>25</v>
      </c>
      <c r="F307" s="1" t="s">
        <v>73</v>
      </c>
      <c r="G307" s="1" t="s">
        <v>116</v>
      </c>
      <c r="H307" s="5">
        <v>8000</v>
      </c>
      <c r="I307" s="5">
        <v>1710.5</v>
      </c>
      <c r="J307" s="5">
        <v>6000</v>
      </c>
      <c r="L307" s="6">
        <f>(I307-H307)/H307</f>
        <v>-0.7861875</v>
      </c>
      <c r="M307" s="6">
        <f>(J307-H307)/H307</f>
        <v>-0.25</v>
      </c>
    </row>
    <row r="308" spans="1:13" ht="16.5" customHeight="1">
      <c r="A308" s="1" t="s">
        <v>18</v>
      </c>
      <c r="B308" s="1" t="s">
        <v>82</v>
      </c>
      <c r="C308" s="1" t="s">
        <v>20</v>
      </c>
      <c r="D308" s="1" t="s">
        <v>259</v>
      </c>
      <c r="E308" s="1" t="s">
        <v>25</v>
      </c>
      <c r="F308" s="1" t="s">
        <v>86</v>
      </c>
      <c r="G308" s="1" t="s">
        <v>104</v>
      </c>
      <c r="H308" s="5">
        <v>0</v>
      </c>
      <c r="I308" s="5">
        <v>27134.82</v>
      </c>
      <c r="J308" s="5">
        <v>53000</v>
      </c>
      <c r="L308" s="6"/>
      <c r="M308" s="6"/>
    </row>
    <row r="309" spans="1:13" ht="16.5" customHeight="1">
      <c r="A309" s="1" t="s">
        <v>72</v>
      </c>
      <c r="B309" s="1" t="s">
        <v>82</v>
      </c>
      <c r="C309" s="1" t="s">
        <v>20</v>
      </c>
      <c r="D309" s="1" t="s">
        <v>259</v>
      </c>
      <c r="E309" s="1" t="s">
        <v>25</v>
      </c>
      <c r="F309" s="1" t="s">
        <v>86</v>
      </c>
      <c r="G309" s="1" t="s">
        <v>104</v>
      </c>
      <c r="H309" s="5">
        <v>7500</v>
      </c>
      <c r="I309" s="5">
        <v>1800</v>
      </c>
      <c r="J309" s="5">
        <v>0</v>
      </c>
      <c r="L309" s="6">
        <f aca="true" t="shared" si="32" ref="L309:L322">(I309-H309)/H309</f>
        <v>-0.76</v>
      </c>
      <c r="M309" s="6">
        <f aca="true" t="shared" si="33" ref="M309:M322">(J309-H309)/H309</f>
        <v>-1</v>
      </c>
    </row>
    <row r="310" spans="1:13" ht="16.5" customHeight="1">
      <c r="A310" s="15" t="s">
        <v>18</v>
      </c>
      <c r="B310" s="15" t="s">
        <v>82</v>
      </c>
      <c r="C310" s="15" t="s">
        <v>20</v>
      </c>
      <c r="D310" s="15" t="s">
        <v>259</v>
      </c>
      <c r="E310" s="15" t="s">
        <v>25</v>
      </c>
      <c r="F310" s="15" t="s">
        <v>61</v>
      </c>
      <c r="G310" s="15" t="s">
        <v>100</v>
      </c>
      <c r="H310" s="15">
        <v>1674</v>
      </c>
      <c r="I310" s="15">
        <v>0</v>
      </c>
      <c r="J310" s="15">
        <v>2095</v>
      </c>
      <c r="L310" s="6">
        <f t="shared" si="32"/>
        <v>-1</v>
      </c>
      <c r="M310" s="6">
        <f t="shared" si="33"/>
        <v>0.25149342891278376</v>
      </c>
    </row>
    <row r="311" spans="1:13" ht="16.5" customHeight="1">
      <c r="A311" s="8" t="s">
        <v>18</v>
      </c>
      <c r="B311" s="8" t="s">
        <v>19</v>
      </c>
      <c r="C311" s="8" t="s">
        <v>20</v>
      </c>
      <c r="D311" s="8" t="s">
        <v>261</v>
      </c>
      <c r="E311" s="8" t="s">
        <v>22</v>
      </c>
      <c r="F311" s="8" t="s">
        <v>19</v>
      </c>
      <c r="G311" s="19" t="s">
        <v>262</v>
      </c>
      <c r="H311" s="20">
        <v>20471</v>
      </c>
      <c r="I311" s="20">
        <v>12169.22</v>
      </c>
      <c r="J311" s="20">
        <v>11500</v>
      </c>
      <c r="L311" s="6">
        <f t="shared" si="32"/>
        <v>-0.4055385667529676</v>
      </c>
      <c r="M311" s="6">
        <f t="shared" si="33"/>
        <v>-0.43822969078208196</v>
      </c>
    </row>
    <row r="312" spans="1:13" ht="16.5" customHeight="1">
      <c r="A312" s="8" t="s">
        <v>18</v>
      </c>
      <c r="B312" s="8" t="s">
        <v>35</v>
      </c>
      <c r="C312" s="8" t="s">
        <v>20</v>
      </c>
      <c r="D312" s="8" t="s">
        <v>261</v>
      </c>
      <c r="E312" s="8" t="s">
        <v>25</v>
      </c>
      <c r="F312" s="8" t="s">
        <v>32</v>
      </c>
      <c r="G312" s="8" t="s">
        <v>210</v>
      </c>
      <c r="H312" s="9">
        <v>7500</v>
      </c>
      <c r="I312" s="9">
        <v>0</v>
      </c>
      <c r="J312" s="9">
        <v>0</v>
      </c>
      <c r="L312" s="6">
        <f t="shared" si="32"/>
        <v>-1</v>
      </c>
      <c r="M312" s="6">
        <f t="shared" si="33"/>
        <v>-1</v>
      </c>
    </row>
    <row r="313" spans="1:13" ht="16.5" customHeight="1">
      <c r="A313" s="1" t="s">
        <v>18</v>
      </c>
      <c r="B313" s="1" t="s">
        <v>35</v>
      </c>
      <c r="C313" s="1" t="s">
        <v>20</v>
      </c>
      <c r="D313" s="1" t="s">
        <v>261</v>
      </c>
      <c r="E313" s="1" t="s">
        <v>25</v>
      </c>
      <c r="F313" s="1" t="s">
        <v>38</v>
      </c>
      <c r="G313" s="1" t="s">
        <v>39</v>
      </c>
      <c r="H313" s="5">
        <v>1647</v>
      </c>
      <c r="I313" s="5">
        <v>0</v>
      </c>
      <c r="J313" s="5">
        <v>0</v>
      </c>
      <c r="L313" s="6">
        <f t="shared" si="32"/>
        <v>-1</v>
      </c>
      <c r="M313" s="6">
        <f t="shared" si="33"/>
        <v>-1</v>
      </c>
    </row>
    <row r="314" spans="1:13" ht="16.5" customHeight="1">
      <c r="A314" s="1" t="s">
        <v>18</v>
      </c>
      <c r="B314" s="1" t="s">
        <v>35</v>
      </c>
      <c r="C314" s="1" t="s">
        <v>20</v>
      </c>
      <c r="D314" s="1" t="s">
        <v>261</v>
      </c>
      <c r="E314" s="1" t="s">
        <v>25</v>
      </c>
      <c r="F314" s="1" t="s">
        <v>40</v>
      </c>
      <c r="G314" s="1" t="s">
        <v>41</v>
      </c>
      <c r="H314" s="5">
        <v>574</v>
      </c>
      <c r="I314" s="5">
        <v>0</v>
      </c>
      <c r="J314" s="5">
        <v>0</v>
      </c>
      <c r="L314" s="6">
        <f t="shared" si="32"/>
        <v>-1</v>
      </c>
      <c r="M314" s="6">
        <f t="shared" si="33"/>
        <v>-1</v>
      </c>
    </row>
    <row r="315" spans="1:13" ht="16.5" customHeight="1">
      <c r="A315" s="1" t="s">
        <v>18</v>
      </c>
      <c r="B315" s="1" t="s">
        <v>35</v>
      </c>
      <c r="C315" s="1" t="s">
        <v>20</v>
      </c>
      <c r="D315" s="1" t="s">
        <v>261</v>
      </c>
      <c r="E315" s="1" t="s">
        <v>25</v>
      </c>
      <c r="F315" s="1" t="s">
        <v>48</v>
      </c>
      <c r="G315" s="1" t="s">
        <v>84</v>
      </c>
      <c r="H315" s="5">
        <v>4250</v>
      </c>
      <c r="I315" s="5">
        <v>3500</v>
      </c>
      <c r="J315" s="5">
        <v>4250</v>
      </c>
      <c r="L315" s="6">
        <f t="shared" si="32"/>
        <v>-0.17647058823529413</v>
      </c>
      <c r="M315" s="6">
        <f t="shared" si="33"/>
        <v>0</v>
      </c>
    </row>
    <row r="316" spans="1:13" ht="16.5" customHeight="1">
      <c r="A316" s="1" t="s">
        <v>18</v>
      </c>
      <c r="B316" s="1" t="s">
        <v>35</v>
      </c>
      <c r="C316" s="1" t="s">
        <v>20</v>
      </c>
      <c r="D316" s="1" t="s">
        <v>261</v>
      </c>
      <c r="E316" s="1" t="s">
        <v>25</v>
      </c>
      <c r="F316" s="1" t="s">
        <v>52</v>
      </c>
      <c r="G316" s="1" t="s">
        <v>98</v>
      </c>
      <c r="H316" s="5">
        <v>1500</v>
      </c>
      <c r="I316" s="5">
        <v>1500</v>
      </c>
      <c r="J316" s="5">
        <v>1500</v>
      </c>
      <c r="L316" s="6">
        <f t="shared" si="32"/>
        <v>0</v>
      </c>
      <c r="M316" s="6">
        <f t="shared" si="33"/>
        <v>0</v>
      </c>
    </row>
    <row r="317" spans="1:13" ht="16.5" customHeight="1">
      <c r="A317" s="1" t="s">
        <v>18</v>
      </c>
      <c r="B317" s="1" t="s">
        <v>35</v>
      </c>
      <c r="C317" s="1" t="s">
        <v>20</v>
      </c>
      <c r="D317" s="1" t="s">
        <v>261</v>
      </c>
      <c r="E317" s="1" t="s">
        <v>25</v>
      </c>
      <c r="F317" s="1" t="s">
        <v>54</v>
      </c>
      <c r="G317" s="1" t="s">
        <v>85</v>
      </c>
      <c r="H317" s="5">
        <v>5000</v>
      </c>
      <c r="I317" s="5">
        <v>7169.22</v>
      </c>
      <c r="J317" s="5">
        <v>5750</v>
      </c>
      <c r="L317" s="6">
        <f t="shared" si="32"/>
        <v>0.43384400000000006</v>
      </c>
      <c r="M317" s="6">
        <f t="shared" si="33"/>
        <v>0.15</v>
      </c>
    </row>
    <row r="318" spans="1:13" ht="16.5" customHeight="1">
      <c r="A318" s="8" t="s">
        <v>18</v>
      </c>
      <c r="B318" s="8" t="s">
        <v>19</v>
      </c>
      <c r="C318" s="8" t="s">
        <v>20</v>
      </c>
      <c r="D318" s="8" t="s">
        <v>263</v>
      </c>
      <c r="E318" s="8" t="s">
        <v>22</v>
      </c>
      <c r="F318" s="8" t="s">
        <v>19</v>
      </c>
      <c r="G318" s="21" t="s">
        <v>264</v>
      </c>
      <c r="H318" s="20">
        <v>533790</v>
      </c>
      <c r="I318" s="20">
        <v>521245</v>
      </c>
      <c r="J318" s="20">
        <v>553107</v>
      </c>
      <c r="L318" s="6">
        <f t="shared" si="32"/>
        <v>-0.023501751625170948</v>
      </c>
      <c r="M318" s="6">
        <f t="shared" si="33"/>
        <v>0.03618838869218232</v>
      </c>
    </row>
    <row r="319" spans="1:13" ht="16.5" customHeight="1">
      <c r="A319" s="8" t="s">
        <v>18</v>
      </c>
      <c r="B319" s="8" t="s">
        <v>35</v>
      </c>
      <c r="C319" s="8" t="s">
        <v>20</v>
      </c>
      <c r="D319" s="8" t="s">
        <v>263</v>
      </c>
      <c r="E319" s="8" t="s">
        <v>25</v>
      </c>
      <c r="F319" s="8" t="s">
        <v>92</v>
      </c>
      <c r="G319" s="8" t="s">
        <v>210</v>
      </c>
      <c r="H319" s="9">
        <v>411843</v>
      </c>
      <c r="I319" s="9">
        <v>402165</v>
      </c>
      <c r="J319" s="9">
        <v>420262</v>
      </c>
      <c r="K319" s="1">
        <f>J319</f>
        <v>420262</v>
      </c>
      <c r="L319" s="6">
        <f t="shared" si="32"/>
        <v>-0.023499246071925467</v>
      </c>
      <c r="M319" s="6">
        <f t="shared" si="33"/>
        <v>0.020442255908198027</v>
      </c>
    </row>
    <row r="320" spans="1:13" ht="16.5" customHeight="1">
      <c r="A320" s="1" t="s">
        <v>18</v>
      </c>
      <c r="B320" s="1" t="s">
        <v>35</v>
      </c>
      <c r="C320" s="1" t="s">
        <v>20</v>
      </c>
      <c r="D320" s="1" t="s">
        <v>263</v>
      </c>
      <c r="E320" s="1" t="s">
        <v>25</v>
      </c>
      <c r="F320" s="1" t="s">
        <v>38</v>
      </c>
      <c r="G320" s="1" t="s">
        <v>39</v>
      </c>
      <c r="H320" s="11">
        <v>90441</v>
      </c>
      <c r="I320" s="11">
        <v>88315</v>
      </c>
      <c r="J320" s="5">
        <v>100695</v>
      </c>
      <c r="K320" s="12">
        <f>J320/K319</f>
        <v>0.23960053490441677</v>
      </c>
      <c r="L320" s="6">
        <f t="shared" si="32"/>
        <v>-0.023507037737309406</v>
      </c>
      <c r="M320" s="6">
        <f t="shared" si="33"/>
        <v>0.11337778220055064</v>
      </c>
    </row>
    <row r="321" spans="1:14" ht="16.5" customHeight="1">
      <c r="A321" s="1" t="s">
        <v>18</v>
      </c>
      <c r="B321" s="1" t="s">
        <v>35</v>
      </c>
      <c r="C321" s="1" t="s">
        <v>20</v>
      </c>
      <c r="D321" s="1" t="s">
        <v>263</v>
      </c>
      <c r="E321" s="1" t="s">
        <v>25</v>
      </c>
      <c r="F321" s="1" t="s">
        <v>40</v>
      </c>
      <c r="G321" s="1" t="s">
        <v>41</v>
      </c>
      <c r="H321" s="11">
        <v>31506</v>
      </c>
      <c r="I321" s="11">
        <v>30765</v>
      </c>
      <c r="J321" s="5">
        <v>32150</v>
      </c>
      <c r="K321" s="12">
        <f>J321/K319</f>
        <v>0.07649989768287402</v>
      </c>
      <c r="L321" s="6">
        <f t="shared" si="32"/>
        <v>-0.023519329651494954</v>
      </c>
      <c r="M321" s="6">
        <f t="shared" si="33"/>
        <v>0.02044055100615756</v>
      </c>
      <c r="N321" s="1" t="s">
        <v>265</v>
      </c>
    </row>
    <row r="322" spans="1:13" ht="16.5" customHeight="1">
      <c r="A322" s="8" t="s">
        <v>18</v>
      </c>
      <c r="B322" s="8" t="s">
        <v>19</v>
      </c>
      <c r="C322" s="8" t="s">
        <v>20</v>
      </c>
      <c r="D322" s="8" t="s">
        <v>266</v>
      </c>
      <c r="E322" s="8" t="s">
        <v>22</v>
      </c>
      <c r="F322" s="8" t="s">
        <v>19</v>
      </c>
      <c r="G322" s="19" t="s">
        <v>267</v>
      </c>
      <c r="H322" s="20">
        <v>18500</v>
      </c>
      <c r="I322" s="20">
        <v>53855.1</v>
      </c>
      <c r="J322" s="20">
        <v>21000</v>
      </c>
      <c r="K322" s="12"/>
      <c r="L322" s="6">
        <f t="shared" si="32"/>
        <v>1.9110864864864865</v>
      </c>
      <c r="M322" s="6">
        <f t="shared" si="33"/>
        <v>0.13513513513513514</v>
      </c>
    </row>
    <row r="323" spans="1:13" ht="16.5" customHeight="1">
      <c r="A323" s="8" t="s">
        <v>18</v>
      </c>
      <c r="B323" s="8" t="s">
        <v>82</v>
      </c>
      <c r="C323" s="8" t="s">
        <v>20</v>
      </c>
      <c r="D323" s="8" t="s">
        <v>266</v>
      </c>
      <c r="E323" s="8" t="s">
        <v>25</v>
      </c>
      <c r="F323" s="8" t="s">
        <v>52</v>
      </c>
      <c r="G323" s="8" t="s">
        <v>98</v>
      </c>
      <c r="H323" s="9">
        <v>0</v>
      </c>
      <c r="I323" s="9">
        <v>906.45</v>
      </c>
      <c r="J323" s="9">
        <v>0</v>
      </c>
      <c r="K323" s="14">
        <f>SUM(K320:K322)</f>
        <v>0.3161004325872908</v>
      </c>
      <c r="L323" s="6"/>
      <c r="M323" s="6"/>
    </row>
    <row r="324" spans="1:13" ht="16.5" customHeight="1">
      <c r="A324" s="1" t="s">
        <v>18</v>
      </c>
      <c r="B324" s="1" t="s">
        <v>82</v>
      </c>
      <c r="C324" s="1" t="s">
        <v>20</v>
      </c>
      <c r="D324" s="1" t="s">
        <v>266</v>
      </c>
      <c r="E324" s="1" t="s">
        <v>25</v>
      </c>
      <c r="F324" s="1" t="s">
        <v>54</v>
      </c>
      <c r="G324" s="1" t="s">
        <v>85</v>
      </c>
      <c r="H324" s="5">
        <v>2500</v>
      </c>
      <c r="I324" s="5">
        <v>3169.11</v>
      </c>
      <c r="J324" s="5">
        <v>3250</v>
      </c>
      <c r="L324" s="6">
        <f>(I324-H324)/H324</f>
        <v>0.26764400000000005</v>
      </c>
      <c r="M324" s="6">
        <f>(J324-H324)/H324</f>
        <v>0.3</v>
      </c>
    </row>
    <row r="325" spans="1:13" ht="16.5" customHeight="1">
      <c r="A325" s="1" t="s">
        <v>18</v>
      </c>
      <c r="B325" s="1" t="s">
        <v>35</v>
      </c>
      <c r="C325" s="1" t="s">
        <v>20</v>
      </c>
      <c r="D325" s="1" t="s">
        <v>266</v>
      </c>
      <c r="E325" s="1" t="s">
        <v>25</v>
      </c>
      <c r="F325" s="1" t="s">
        <v>54</v>
      </c>
      <c r="G325" s="1" t="s">
        <v>268</v>
      </c>
      <c r="H325" s="5">
        <v>7500</v>
      </c>
      <c r="I325" s="5">
        <v>9341.18</v>
      </c>
      <c r="J325" s="5">
        <v>7500</v>
      </c>
      <c r="L325" s="6">
        <f>(I325-H325)/H325</f>
        <v>0.24549066666666672</v>
      </c>
      <c r="M325" s="6">
        <f>(J325-H325)/H325</f>
        <v>0</v>
      </c>
    </row>
    <row r="326" spans="1:13" ht="16.5" customHeight="1">
      <c r="A326" s="1" t="s">
        <v>18</v>
      </c>
      <c r="B326" s="1" t="s">
        <v>35</v>
      </c>
      <c r="C326" s="1" t="s">
        <v>20</v>
      </c>
      <c r="D326" s="1" t="s">
        <v>266</v>
      </c>
      <c r="E326" s="1" t="s">
        <v>269</v>
      </c>
      <c r="F326" s="1" t="s">
        <v>54</v>
      </c>
      <c r="G326" s="1" t="s">
        <v>270</v>
      </c>
      <c r="H326" s="5">
        <v>8500</v>
      </c>
      <c r="I326" s="5">
        <v>10022.5</v>
      </c>
      <c r="J326" s="5">
        <v>10250</v>
      </c>
      <c r="L326" s="6">
        <f>(I326-H326)/H326</f>
        <v>0.17911764705882352</v>
      </c>
      <c r="M326" s="6">
        <f>(J326-H326)/H326</f>
        <v>0.20588235294117646</v>
      </c>
    </row>
    <row r="327" spans="1:13" ht="16.5" customHeight="1">
      <c r="A327" s="1" t="s">
        <v>18</v>
      </c>
      <c r="B327" s="1" t="s">
        <v>35</v>
      </c>
      <c r="C327" s="1" t="s">
        <v>20</v>
      </c>
      <c r="D327" s="1" t="s">
        <v>266</v>
      </c>
      <c r="E327" s="1" t="s">
        <v>25</v>
      </c>
      <c r="F327" s="1" t="s">
        <v>73</v>
      </c>
      <c r="G327" s="1" t="s">
        <v>271</v>
      </c>
      <c r="H327" s="5">
        <v>0</v>
      </c>
      <c r="I327" s="5">
        <v>30415.86</v>
      </c>
      <c r="J327" s="5">
        <v>0</v>
      </c>
      <c r="L327" s="6"/>
      <c r="M327" s="6"/>
    </row>
    <row r="328" spans="1:13" ht="16.5" customHeight="1">
      <c r="A328" s="8" t="s">
        <v>18</v>
      </c>
      <c r="B328" s="8" t="s">
        <v>19</v>
      </c>
      <c r="C328" s="8" t="s">
        <v>20</v>
      </c>
      <c r="D328" s="8" t="s">
        <v>272</v>
      </c>
      <c r="E328" s="8" t="s">
        <v>22</v>
      </c>
      <c r="F328" s="8" t="s">
        <v>19</v>
      </c>
      <c r="G328" s="19" t="s">
        <v>273</v>
      </c>
      <c r="H328" s="20">
        <v>51013</v>
      </c>
      <c r="I328" s="20">
        <v>53255</v>
      </c>
      <c r="J328" s="20">
        <v>52869</v>
      </c>
      <c r="L328" s="6">
        <f aca="true" t="shared" si="34" ref="L328:L346">(I328-H328)/H328</f>
        <v>0.04394958147923078</v>
      </c>
      <c r="M328" s="6">
        <f aca="true" t="shared" si="35" ref="M328:M346">(J328-H328)/H328</f>
        <v>0.036382882794581774</v>
      </c>
    </row>
    <row r="329" spans="1:13" ht="16.5" customHeight="1">
      <c r="A329" s="20" t="s">
        <v>18</v>
      </c>
      <c r="B329" s="20" t="s">
        <v>82</v>
      </c>
      <c r="C329" s="20" t="s">
        <v>20</v>
      </c>
      <c r="D329" s="20" t="s">
        <v>272</v>
      </c>
      <c r="E329" s="20" t="s">
        <v>25</v>
      </c>
      <c r="F329" s="20" t="s">
        <v>54</v>
      </c>
      <c r="G329" s="20" t="s">
        <v>85</v>
      </c>
      <c r="H329" s="20">
        <v>51013</v>
      </c>
      <c r="I329" s="20">
        <v>53255</v>
      </c>
      <c r="J329" s="20">
        <v>52869</v>
      </c>
      <c r="L329" s="6">
        <f t="shared" si="34"/>
        <v>0.04394958147923078</v>
      </c>
      <c r="M329" s="6">
        <f t="shared" si="35"/>
        <v>0.036382882794581774</v>
      </c>
    </row>
    <row r="330" spans="1:13" ht="16.5" customHeight="1">
      <c r="A330" s="8" t="s">
        <v>18</v>
      </c>
      <c r="B330" s="8" t="s">
        <v>19</v>
      </c>
      <c r="C330" s="8" t="s">
        <v>20</v>
      </c>
      <c r="D330" s="8" t="s">
        <v>274</v>
      </c>
      <c r="E330" s="8" t="s">
        <v>22</v>
      </c>
      <c r="F330" s="8" t="s">
        <v>19</v>
      </c>
      <c r="G330" s="19" t="s">
        <v>275</v>
      </c>
      <c r="H330" s="20">
        <v>29162</v>
      </c>
      <c r="I330" s="20">
        <v>14388</v>
      </c>
      <c r="J330" s="20">
        <v>29610</v>
      </c>
      <c r="L330" s="6">
        <f t="shared" si="34"/>
        <v>-0.506618201769426</v>
      </c>
      <c r="M330" s="6">
        <f t="shared" si="35"/>
        <v>0.015362457993278924</v>
      </c>
    </row>
    <row r="331" spans="1:13" ht="16.5" customHeight="1">
      <c r="A331" s="8" t="s">
        <v>18</v>
      </c>
      <c r="B331" s="8" t="s">
        <v>82</v>
      </c>
      <c r="C331" s="8" t="s">
        <v>20</v>
      </c>
      <c r="D331" s="8" t="s">
        <v>274</v>
      </c>
      <c r="E331" s="8" t="s">
        <v>25</v>
      </c>
      <c r="F331" s="8" t="s">
        <v>32</v>
      </c>
      <c r="G331" s="8" t="s">
        <v>276</v>
      </c>
      <c r="H331" s="9">
        <v>22500</v>
      </c>
      <c r="I331" s="9">
        <v>11100</v>
      </c>
      <c r="J331" s="9">
        <v>22500</v>
      </c>
      <c r="L331" s="6">
        <f t="shared" si="34"/>
        <v>-0.5066666666666667</v>
      </c>
      <c r="M331" s="6">
        <f t="shared" si="35"/>
        <v>0</v>
      </c>
    </row>
    <row r="332" spans="1:13" ht="16.5" customHeight="1">
      <c r="A332" s="1" t="s">
        <v>18</v>
      </c>
      <c r="B332" s="1" t="s">
        <v>82</v>
      </c>
      <c r="C332" s="1" t="s">
        <v>20</v>
      </c>
      <c r="D332" s="1" t="s">
        <v>274</v>
      </c>
      <c r="E332" s="1" t="s">
        <v>25</v>
      </c>
      <c r="F332" s="1" t="s">
        <v>38</v>
      </c>
      <c r="G332" s="1" t="s">
        <v>39</v>
      </c>
      <c r="H332" s="5">
        <v>4941</v>
      </c>
      <c r="I332" s="5">
        <v>2438</v>
      </c>
      <c r="J332" s="5">
        <v>5391</v>
      </c>
      <c r="L332" s="6">
        <f t="shared" si="34"/>
        <v>-0.5065776158672334</v>
      </c>
      <c r="M332" s="6">
        <f t="shared" si="35"/>
        <v>0.09107468123861566</v>
      </c>
    </row>
    <row r="333" spans="1:13" ht="16.5" customHeight="1">
      <c r="A333" s="1" t="s">
        <v>18</v>
      </c>
      <c r="B333" s="1" t="s">
        <v>82</v>
      </c>
      <c r="C333" s="1" t="s">
        <v>20</v>
      </c>
      <c r="D333" s="1" t="s">
        <v>274</v>
      </c>
      <c r="E333" s="1" t="s">
        <v>25</v>
      </c>
      <c r="F333" s="1" t="s">
        <v>40</v>
      </c>
      <c r="G333" s="1" t="s">
        <v>41</v>
      </c>
      <c r="H333" s="5">
        <v>1721</v>
      </c>
      <c r="I333" s="5">
        <v>850</v>
      </c>
      <c r="J333" s="5">
        <v>1719</v>
      </c>
      <c r="L333" s="6">
        <f t="shared" si="34"/>
        <v>-0.5061011040092969</v>
      </c>
      <c r="M333" s="6">
        <f t="shared" si="35"/>
        <v>-0.0011621150493898896</v>
      </c>
    </row>
    <row r="334" spans="1:13" ht="16.5" customHeight="1">
      <c r="A334" s="8" t="s">
        <v>18</v>
      </c>
      <c r="B334" s="8" t="s">
        <v>19</v>
      </c>
      <c r="C334" s="8" t="s">
        <v>20</v>
      </c>
      <c r="D334" s="8" t="s">
        <v>277</v>
      </c>
      <c r="E334" s="8" t="s">
        <v>22</v>
      </c>
      <c r="F334" s="8" t="s">
        <v>19</v>
      </c>
      <c r="G334" s="19" t="s">
        <v>278</v>
      </c>
      <c r="H334" s="20">
        <v>300992</v>
      </c>
      <c r="I334" s="20">
        <v>396558</v>
      </c>
      <c r="J334" s="20">
        <v>396558</v>
      </c>
      <c r="L334" s="6">
        <f t="shared" si="34"/>
        <v>0.31750345524133533</v>
      </c>
      <c r="M334" s="6">
        <f t="shared" si="35"/>
        <v>0.31750345524133533</v>
      </c>
    </row>
    <row r="335" spans="1:13" ht="16.5" customHeight="1">
      <c r="A335" s="20" t="s">
        <v>18</v>
      </c>
      <c r="B335" s="20" t="s">
        <v>82</v>
      </c>
      <c r="C335" s="20" t="s">
        <v>20</v>
      </c>
      <c r="D335" s="20" t="s">
        <v>277</v>
      </c>
      <c r="E335" s="20" t="s">
        <v>25</v>
      </c>
      <c r="F335" s="20" t="s">
        <v>54</v>
      </c>
      <c r="G335" s="20" t="s">
        <v>279</v>
      </c>
      <c r="H335" s="20">
        <v>300992</v>
      </c>
      <c r="I335" s="20">
        <v>396558</v>
      </c>
      <c r="J335" s="20">
        <v>396558</v>
      </c>
      <c r="L335" s="6">
        <f t="shared" si="34"/>
        <v>0.31750345524133533</v>
      </c>
      <c r="M335" s="6">
        <f t="shared" si="35"/>
        <v>0.31750345524133533</v>
      </c>
    </row>
    <row r="336" spans="1:13" ht="16.5" customHeight="1">
      <c r="A336" s="8" t="s">
        <v>18</v>
      </c>
      <c r="B336" s="8" t="s">
        <v>19</v>
      </c>
      <c r="C336" s="8" t="s">
        <v>20</v>
      </c>
      <c r="D336" s="8" t="s">
        <v>280</v>
      </c>
      <c r="E336" s="8" t="s">
        <v>22</v>
      </c>
      <c r="F336" s="8" t="s">
        <v>19</v>
      </c>
      <c r="G336" s="19" t="s">
        <v>281</v>
      </c>
      <c r="H336" s="20">
        <v>64240</v>
      </c>
      <c r="I336" s="20">
        <v>70768.86</v>
      </c>
      <c r="J336" s="20">
        <v>75197</v>
      </c>
      <c r="L336" s="6">
        <f t="shared" si="34"/>
        <v>0.10163231631382318</v>
      </c>
      <c r="M336" s="6">
        <f t="shared" si="35"/>
        <v>0.17056351183063512</v>
      </c>
    </row>
    <row r="337" spans="1:13" ht="16.5" customHeight="1">
      <c r="A337" s="8" t="s">
        <v>18</v>
      </c>
      <c r="B337" s="8" t="s">
        <v>82</v>
      </c>
      <c r="C337" s="8" t="s">
        <v>20</v>
      </c>
      <c r="D337" s="8" t="s">
        <v>280</v>
      </c>
      <c r="E337" s="8" t="s">
        <v>25</v>
      </c>
      <c r="F337" s="8" t="s">
        <v>32</v>
      </c>
      <c r="G337" s="8" t="s">
        <v>253</v>
      </c>
      <c r="H337" s="9">
        <v>41318</v>
      </c>
      <c r="I337" s="9">
        <v>48720</v>
      </c>
      <c r="J337" s="9">
        <v>50669</v>
      </c>
      <c r="L337" s="6">
        <f t="shared" si="34"/>
        <v>0.17914710295754877</v>
      </c>
      <c r="M337" s="6">
        <f t="shared" si="35"/>
        <v>0.22631782758119948</v>
      </c>
    </row>
    <row r="338" spans="1:13" ht="16.5" customHeight="1">
      <c r="A338" s="1" t="s">
        <v>18</v>
      </c>
      <c r="B338" s="1" t="s">
        <v>82</v>
      </c>
      <c r="C338" s="1" t="s">
        <v>20</v>
      </c>
      <c r="D338" s="1" t="s">
        <v>280</v>
      </c>
      <c r="E338" s="1" t="s">
        <v>25</v>
      </c>
      <c r="F338" s="1" t="s">
        <v>38</v>
      </c>
      <c r="G338" s="1" t="s">
        <v>39</v>
      </c>
      <c r="H338" s="5">
        <v>9073</v>
      </c>
      <c r="I338" s="5">
        <v>10699</v>
      </c>
      <c r="J338" s="5">
        <v>12140</v>
      </c>
      <c r="L338" s="6">
        <f t="shared" si="34"/>
        <v>0.17921304970792462</v>
      </c>
      <c r="M338" s="6">
        <f t="shared" si="35"/>
        <v>0.3380359307836438</v>
      </c>
    </row>
    <row r="339" spans="1:13" ht="16.5" customHeight="1">
      <c r="A339" s="1" t="s">
        <v>18</v>
      </c>
      <c r="B339" s="1" t="s">
        <v>82</v>
      </c>
      <c r="C339" s="1" t="s">
        <v>20</v>
      </c>
      <c r="D339" s="1" t="s">
        <v>280</v>
      </c>
      <c r="E339" s="1" t="s">
        <v>25</v>
      </c>
      <c r="F339" s="1" t="s">
        <v>40</v>
      </c>
      <c r="G339" s="1" t="s">
        <v>41</v>
      </c>
      <c r="H339" s="5">
        <v>3161</v>
      </c>
      <c r="I339" s="5">
        <v>3727</v>
      </c>
      <c r="J339" s="5">
        <v>3876</v>
      </c>
      <c r="L339" s="6">
        <f t="shared" si="34"/>
        <v>0.17905726036064537</v>
      </c>
      <c r="M339" s="6">
        <f t="shared" si="35"/>
        <v>0.2261942423283771</v>
      </c>
    </row>
    <row r="340" spans="1:13" ht="16.5" customHeight="1">
      <c r="A340" s="1" t="s">
        <v>18</v>
      </c>
      <c r="B340" s="1" t="s">
        <v>82</v>
      </c>
      <c r="C340" s="1" t="s">
        <v>20</v>
      </c>
      <c r="D340" s="1" t="s">
        <v>280</v>
      </c>
      <c r="E340" s="1" t="s">
        <v>25</v>
      </c>
      <c r="F340" s="1" t="s">
        <v>42</v>
      </c>
      <c r="G340" s="1" t="s">
        <v>43</v>
      </c>
      <c r="H340" s="5">
        <v>5688</v>
      </c>
      <c r="I340" s="5">
        <v>5688</v>
      </c>
      <c r="J340" s="5">
        <v>6012</v>
      </c>
      <c r="L340" s="6">
        <f t="shared" si="34"/>
        <v>0</v>
      </c>
      <c r="M340" s="6">
        <f t="shared" si="35"/>
        <v>0.056962025316455694</v>
      </c>
    </row>
    <row r="341" spans="1:13" ht="16.5" customHeight="1">
      <c r="A341" s="15" t="s">
        <v>18</v>
      </c>
      <c r="B341" s="15" t="s">
        <v>82</v>
      </c>
      <c r="C341" s="15" t="s">
        <v>20</v>
      </c>
      <c r="D341" s="15" t="s">
        <v>280</v>
      </c>
      <c r="E341" s="15" t="s">
        <v>25</v>
      </c>
      <c r="F341" s="15" t="s">
        <v>54</v>
      </c>
      <c r="G341" s="15" t="s">
        <v>85</v>
      </c>
      <c r="H341" s="15">
        <v>5000</v>
      </c>
      <c r="I341" s="15">
        <v>1934.86</v>
      </c>
      <c r="J341" s="15">
        <v>2500</v>
      </c>
      <c r="L341" s="6">
        <f t="shared" si="34"/>
        <v>-0.613028</v>
      </c>
      <c r="M341" s="6">
        <f t="shared" si="35"/>
        <v>-0.5</v>
      </c>
    </row>
    <row r="342" spans="1:13" ht="16.5" customHeight="1">
      <c r="A342" s="8" t="s">
        <v>18</v>
      </c>
      <c r="B342" s="8" t="s">
        <v>19</v>
      </c>
      <c r="C342" s="8" t="s">
        <v>20</v>
      </c>
      <c r="D342" s="8" t="s">
        <v>282</v>
      </c>
      <c r="E342" s="8" t="s">
        <v>22</v>
      </c>
      <c r="F342" s="8" t="s">
        <v>19</v>
      </c>
      <c r="G342" s="19" t="s">
        <v>283</v>
      </c>
      <c r="H342" s="20">
        <v>2802817</v>
      </c>
      <c r="I342" s="20">
        <v>2871554.37</v>
      </c>
      <c r="J342" s="20">
        <v>3507380</v>
      </c>
      <c r="L342" s="6">
        <f t="shared" si="34"/>
        <v>0.024524387428790432</v>
      </c>
      <c r="M342" s="6">
        <f t="shared" si="35"/>
        <v>0.2513767399013207</v>
      </c>
    </row>
    <row r="343" spans="1:13" ht="16.5" customHeight="1">
      <c r="A343" s="8" t="s">
        <v>18</v>
      </c>
      <c r="B343" s="8" t="s">
        <v>82</v>
      </c>
      <c r="C343" s="8" t="s">
        <v>20</v>
      </c>
      <c r="D343" s="8" t="s">
        <v>282</v>
      </c>
      <c r="E343" s="8" t="s">
        <v>25</v>
      </c>
      <c r="F343" s="8" t="s">
        <v>32</v>
      </c>
      <c r="G343" s="8" t="s">
        <v>253</v>
      </c>
      <c r="H343" s="9">
        <v>450300</v>
      </c>
      <c r="I343" s="9">
        <v>419436</v>
      </c>
      <c r="J343" s="9">
        <v>501213</v>
      </c>
      <c r="L343" s="6">
        <f t="shared" si="34"/>
        <v>-0.06854097268487674</v>
      </c>
      <c r="M343" s="6">
        <f t="shared" si="35"/>
        <v>0.11306462358427714</v>
      </c>
    </row>
    <row r="344" spans="1:13" ht="16.5" customHeight="1">
      <c r="A344" s="1" t="s">
        <v>18</v>
      </c>
      <c r="B344" s="1" t="s">
        <v>82</v>
      </c>
      <c r="C344" s="1" t="s">
        <v>20</v>
      </c>
      <c r="D344" s="1" t="s">
        <v>282</v>
      </c>
      <c r="E344" s="1" t="s">
        <v>25</v>
      </c>
      <c r="F344" s="1" t="s">
        <v>38</v>
      </c>
      <c r="G344" s="1" t="s">
        <v>39</v>
      </c>
      <c r="H344" s="5">
        <v>98886</v>
      </c>
      <c r="I344" s="5">
        <v>92108</v>
      </c>
      <c r="J344" s="5">
        <v>120091</v>
      </c>
      <c r="L344" s="6">
        <f t="shared" si="34"/>
        <v>-0.06854357543029346</v>
      </c>
      <c r="M344" s="6">
        <f t="shared" si="35"/>
        <v>0.2144388487753575</v>
      </c>
    </row>
    <row r="345" spans="1:13" ht="16.5" customHeight="1">
      <c r="A345" s="1" t="s">
        <v>18</v>
      </c>
      <c r="B345" s="1" t="s">
        <v>82</v>
      </c>
      <c r="C345" s="1" t="s">
        <v>20</v>
      </c>
      <c r="D345" s="1" t="s">
        <v>282</v>
      </c>
      <c r="E345" s="1" t="s">
        <v>25</v>
      </c>
      <c r="F345" s="1" t="s">
        <v>40</v>
      </c>
      <c r="G345" s="1" t="s">
        <v>41</v>
      </c>
      <c r="H345" s="5">
        <v>34448</v>
      </c>
      <c r="I345" s="5">
        <v>32087</v>
      </c>
      <c r="J345" s="5">
        <v>38343</v>
      </c>
      <c r="L345" s="6">
        <f t="shared" si="34"/>
        <v>-0.0685380863910822</v>
      </c>
      <c r="M345" s="6">
        <f t="shared" si="35"/>
        <v>0.11306897352531352</v>
      </c>
    </row>
    <row r="346" spans="1:13" ht="16.5" customHeight="1">
      <c r="A346" s="1" t="s">
        <v>18</v>
      </c>
      <c r="B346" s="1" t="s">
        <v>82</v>
      </c>
      <c r="C346" s="1" t="s">
        <v>20</v>
      </c>
      <c r="D346" s="1" t="s">
        <v>282</v>
      </c>
      <c r="E346" s="1" t="s">
        <v>25</v>
      </c>
      <c r="F346" s="1" t="s">
        <v>42</v>
      </c>
      <c r="G346" s="1" t="s">
        <v>43</v>
      </c>
      <c r="H346" s="5">
        <v>131252</v>
      </c>
      <c r="I346" s="5">
        <v>131252</v>
      </c>
      <c r="J346" s="5">
        <v>157733</v>
      </c>
      <c r="L346" s="6">
        <f t="shared" si="34"/>
        <v>0</v>
      </c>
      <c r="M346" s="6">
        <f t="shared" si="35"/>
        <v>0.20175692560875264</v>
      </c>
    </row>
    <row r="347" spans="1:13" ht="16.5" customHeight="1">
      <c r="A347" s="1" t="s">
        <v>18</v>
      </c>
      <c r="B347" s="1" t="s">
        <v>82</v>
      </c>
      <c r="C347" s="1" t="s">
        <v>20</v>
      </c>
      <c r="D347" s="1" t="s">
        <v>282</v>
      </c>
      <c r="E347" s="1" t="s">
        <v>25</v>
      </c>
      <c r="F347" s="1" t="s">
        <v>213</v>
      </c>
      <c r="G347" s="1" t="s">
        <v>104</v>
      </c>
      <c r="H347" s="5">
        <v>0</v>
      </c>
      <c r="I347" s="5">
        <v>0</v>
      </c>
      <c r="J347" s="5">
        <v>0</v>
      </c>
      <c r="L347" s="6"/>
      <c r="M347" s="6"/>
    </row>
    <row r="348" spans="1:13" ht="16.5" customHeight="1">
      <c r="A348" s="1" t="s">
        <v>72</v>
      </c>
      <c r="B348" s="1" t="s">
        <v>82</v>
      </c>
      <c r="C348" s="1" t="s">
        <v>20</v>
      </c>
      <c r="D348" s="1" t="s">
        <v>282</v>
      </c>
      <c r="E348" s="1" t="s">
        <v>25</v>
      </c>
      <c r="F348" s="1" t="s">
        <v>64</v>
      </c>
      <c r="G348" s="1" t="s">
        <v>84</v>
      </c>
      <c r="H348" s="5">
        <v>10000</v>
      </c>
      <c r="I348" s="5">
        <v>0</v>
      </c>
      <c r="J348" s="5">
        <v>7500</v>
      </c>
      <c r="L348" s="6">
        <f>(I348-H348)/H348</f>
        <v>-1</v>
      </c>
      <c r="M348" s="6">
        <f>(J348-H348)/H348</f>
        <v>-0.25</v>
      </c>
    </row>
    <row r="349" spans="1:13" ht="16.5" customHeight="1">
      <c r="A349" s="1" t="s">
        <v>72</v>
      </c>
      <c r="B349" s="1" t="s">
        <v>82</v>
      </c>
      <c r="C349" s="1" t="s">
        <v>20</v>
      </c>
      <c r="D349" s="1" t="s">
        <v>282</v>
      </c>
      <c r="E349" s="1" t="s">
        <v>25</v>
      </c>
      <c r="F349" s="1" t="s">
        <v>52</v>
      </c>
      <c r="G349" s="1" t="s">
        <v>98</v>
      </c>
      <c r="H349" s="5">
        <v>16200</v>
      </c>
      <c r="I349" s="5">
        <v>11610.32</v>
      </c>
      <c r="J349" s="5">
        <v>12500</v>
      </c>
      <c r="L349" s="6">
        <f>(I349-H349)/H349</f>
        <v>-0.2833135802469136</v>
      </c>
      <c r="M349" s="6">
        <f>(J349-H349)/H349</f>
        <v>-0.22839506172839505</v>
      </c>
    </row>
    <row r="350" spans="1:13" ht="16.5" customHeight="1">
      <c r="A350" s="1" t="s">
        <v>72</v>
      </c>
      <c r="B350" s="1" t="s">
        <v>82</v>
      </c>
      <c r="C350" s="1" t="s">
        <v>20</v>
      </c>
      <c r="D350" s="1" t="s">
        <v>282</v>
      </c>
      <c r="E350" s="1" t="s">
        <v>25</v>
      </c>
      <c r="F350" s="1" t="s">
        <v>54</v>
      </c>
      <c r="G350" s="1" t="s">
        <v>85</v>
      </c>
      <c r="H350" s="5">
        <v>52500</v>
      </c>
      <c r="I350" s="5">
        <v>45006.7</v>
      </c>
      <c r="J350" s="1">
        <v>45000</v>
      </c>
      <c r="L350" s="6">
        <f>(I350-H350)/H350</f>
        <v>-0.14272952380952386</v>
      </c>
      <c r="M350" s="6">
        <f>(J350-H350)/H350</f>
        <v>-0.14285714285714285</v>
      </c>
    </row>
    <row r="351" spans="1:13" ht="16.5" customHeight="1">
      <c r="A351" s="1" t="s">
        <v>72</v>
      </c>
      <c r="B351" s="1" t="s">
        <v>82</v>
      </c>
      <c r="C351" s="1" t="s">
        <v>20</v>
      </c>
      <c r="D351" s="1" t="s">
        <v>282</v>
      </c>
      <c r="E351" s="1" t="s">
        <v>25</v>
      </c>
      <c r="F351" s="1" t="s">
        <v>213</v>
      </c>
      <c r="G351" s="1" t="s">
        <v>104</v>
      </c>
      <c r="H351" s="5">
        <v>2009231</v>
      </c>
      <c r="I351" s="5">
        <v>2140054.35</v>
      </c>
      <c r="J351" s="1">
        <v>2625000</v>
      </c>
      <c r="L351" s="6">
        <f>(I351-H351)/H351</f>
        <v>0.06511115446655964</v>
      </c>
      <c r="M351" s="6">
        <f>(J351-H351)/H351</f>
        <v>0.3064699877714409</v>
      </c>
    </row>
    <row r="352" spans="1:13" ht="16.5" customHeight="1">
      <c r="A352" s="8" t="s">
        <v>18</v>
      </c>
      <c r="B352" s="8" t="s">
        <v>19</v>
      </c>
      <c r="C352" s="8" t="s">
        <v>20</v>
      </c>
      <c r="D352" s="8" t="s">
        <v>284</v>
      </c>
      <c r="E352" s="8" t="s">
        <v>22</v>
      </c>
      <c r="F352" s="8" t="s">
        <v>19</v>
      </c>
      <c r="G352" s="19" t="s">
        <v>285</v>
      </c>
      <c r="H352" s="20">
        <v>1807221</v>
      </c>
      <c r="I352" s="20">
        <v>1751036.483188689</v>
      </c>
      <c r="J352" s="9">
        <v>1917766</v>
      </c>
      <c r="L352" s="6">
        <f>(I352-H352)/H352</f>
        <v>-0.031088902138316794</v>
      </c>
      <c r="M352" s="6">
        <f>(J352-H352)/H352</f>
        <v>0.061168501251368815</v>
      </c>
    </row>
    <row r="353" spans="1:13" ht="16.5" customHeight="1">
      <c r="A353" s="8" t="s">
        <v>18</v>
      </c>
      <c r="B353" s="8" t="s">
        <v>19</v>
      </c>
      <c r="C353" s="8" t="s">
        <v>20</v>
      </c>
      <c r="D353" s="8" t="s">
        <v>286</v>
      </c>
      <c r="E353" s="8" t="s">
        <v>22</v>
      </c>
      <c r="F353" s="8" t="s">
        <v>19</v>
      </c>
      <c r="G353" s="19" t="s">
        <v>287</v>
      </c>
      <c r="H353" s="9"/>
      <c r="I353" s="9"/>
      <c r="J353" s="9"/>
      <c r="L353" s="6"/>
      <c r="M353" s="6"/>
    </row>
    <row r="354" spans="1:13" ht="16.5" customHeight="1">
      <c r="A354" s="1" t="s">
        <v>18</v>
      </c>
      <c r="B354" s="1" t="s">
        <v>34</v>
      </c>
      <c r="C354" s="1" t="s">
        <v>20</v>
      </c>
      <c r="D354" s="1" t="s">
        <v>286</v>
      </c>
      <c r="E354" s="1" t="s">
        <v>25</v>
      </c>
      <c r="F354" s="1" t="s">
        <v>32</v>
      </c>
      <c r="G354" s="1" t="s">
        <v>210</v>
      </c>
      <c r="H354" s="5">
        <v>85898</v>
      </c>
      <c r="I354" s="5">
        <v>85994.32096029547</v>
      </c>
      <c r="J354" s="5">
        <v>87618</v>
      </c>
      <c r="L354" s="6">
        <f>(I354-H354)/H354</f>
        <v>0.0011213411289607898</v>
      </c>
      <c r="M354" s="6">
        <f>(J354-H354)/H354</f>
        <v>0.020023749097767118</v>
      </c>
    </row>
    <row r="355" spans="1:13" ht="16.5" customHeight="1">
      <c r="A355" s="1" t="s">
        <v>18</v>
      </c>
      <c r="B355" s="1" t="s">
        <v>34</v>
      </c>
      <c r="C355" s="1" t="s">
        <v>20</v>
      </c>
      <c r="D355" s="1" t="s">
        <v>286</v>
      </c>
      <c r="E355" s="1" t="s">
        <v>25</v>
      </c>
      <c r="F355" s="1" t="s">
        <v>288</v>
      </c>
      <c r="G355" s="1" t="s">
        <v>289</v>
      </c>
      <c r="H355" s="5">
        <v>0</v>
      </c>
      <c r="I355" s="5">
        <v>0</v>
      </c>
      <c r="J355" s="5">
        <v>0</v>
      </c>
      <c r="L355" s="6"/>
      <c r="M355" s="6"/>
    </row>
    <row r="356" spans="1:13" ht="16.5" customHeight="1">
      <c r="A356" s="1" t="s">
        <v>18</v>
      </c>
      <c r="B356" s="1" t="s">
        <v>34</v>
      </c>
      <c r="C356" s="1" t="s">
        <v>20</v>
      </c>
      <c r="D356" s="1" t="s">
        <v>286</v>
      </c>
      <c r="E356" s="1" t="s">
        <v>25</v>
      </c>
      <c r="F356" s="1" t="s">
        <v>69</v>
      </c>
      <c r="G356" s="1" t="s">
        <v>95</v>
      </c>
      <c r="H356" s="5">
        <v>31073</v>
      </c>
      <c r="I356" s="5">
        <v>33023.8</v>
      </c>
      <c r="J356" s="5">
        <v>24384</v>
      </c>
      <c r="L356" s="6">
        <f>(I356-H356)/H356</f>
        <v>0.06278119267531307</v>
      </c>
      <c r="M356" s="6">
        <f>(J356-H356)/H356</f>
        <v>-0.21526727383902422</v>
      </c>
    </row>
    <row r="357" spans="1:13" ht="16.5" customHeight="1">
      <c r="A357" s="1" t="s">
        <v>18</v>
      </c>
      <c r="B357" s="1" t="s">
        <v>34</v>
      </c>
      <c r="C357" s="1" t="s">
        <v>20</v>
      </c>
      <c r="D357" s="1" t="s">
        <v>286</v>
      </c>
      <c r="E357" s="1" t="s">
        <v>25</v>
      </c>
      <c r="F357" s="1" t="s">
        <v>38</v>
      </c>
      <c r="G357" s="1" t="s">
        <v>39</v>
      </c>
      <c r="H357" s="5">
        <v>25687</v>
      </c>
      <c r="I357" s="5">
        <v>25710</v>
      </c>
      <c r="J357" s="5">
        <v>26836</v>
      </c>
      <c r="L357" s="6">
        <f>(I357-H357)/H357</f>
        <v>0.000895394557558298</v>
      </c>
      <c r="M357" s="6">
        <f>(J357-H357)/H357</f>
        <v>0.04473079767976019</v>
      </c>
    </row>
    <row r="358" spans="1:13" ht="16.5" customHeight="1">
      <c r="A358" s="1" t="s">
        <v>18</v>
      </c>
      <c r="B358" s="1" t="s">
        <v>34</v>
      </c>
      <c r="C358" s="1" t="s">
        <v>20</v>
      </c>
      <c r="D358" s="1" t="s">
        <v>286</v>
      </c>
      <c r="E358" s="1" t="s">
        <v>25</v>
      </c>
      <c r="F358" s="1" t="s">
        <v>40</v>
      </c>
      <c r="G358" s="1" t="s">
        <v>41</v>
      </c>
      <c r="H358" s="5">
        <v>8948</v>
      </c>
      <c r="I358" s="5">
        <v>8957</v>
      </c>
      <c r="J358" s="5">
        <v>8568</v>
      </c>
      <c r="L358" s="6">
        <f>(I358-H358)/H358</f>
        <v>0.001005811354492624</v>
      </c>
      <c r="M358" s="6">
        <f>(J358-H358)/H358</f>
        <v>-0.0424675905230219</v>
      </c>
    </row>
    <row r="359" spans="1:13" ht="16.5" customHeight="1">
      <c r="A359" s="1" t="s">
        <v>18</v>
      </c>
      <c r="B359" s="1" t="s">
        <v>34</v>
      </c>
      <c r="C359" s="1" t="s">
        <v>20</v>
      </c>
      <c r="D359" s="1" t="s">
        <v>286</v>
      </c>
      <c r="E359" s="1" t="s">
        <v>25</v>
      </c>
      <c r="F359" s="1" t="s">
        <v>42</v>
      </c>
      <c r="G359" s="1" t="s">
        <v>43</v>
      </c>
      <c r="H359" s="5">
        <v>31607</v>
      </c>
      <c r="I359" s="5">
        <v>37894</v>
      </c>
      <c r="J359" s="5">
        <v>27624</v>
      </c>
      <c r="L359" s="6">
        <f>(I359-H359)/H359</f>
        <v>0.19891163349890847</v>
      </c>
      <c r="M359" s="6">
        <f>(J359-H359)/H359</f>
        <v>-0.12601638877463853</v>
      </c>
    </row>
    <row r="360" spans="1:13" ht="16.5" customHeight="1">
      <c r="A360" s="1" t="s">
        <v>18</v>
      </c>
      <c r="B360" s="1" t="s">
        <v>34</v>
      </c>
      <c r="C360" s="1" t="s">
        <v>20</v>
      </c>
      <c r="D360" s="1" t="s">
        <v>286</v>
      </c>
      <c r="E360" s="1" t="s">
        <v>25</v>
      </c>
      <c r="F360" s="1" t="s">
        <v>64</v>
      </c>
      <c r="G360" s="1" t="s">
        <v>84</v>
      </c>
      <c r="H360" s="5">
        <v>0</v>
      </c>
      <c r="I360" s="5">
        <v>12126.34</v>
      </c>
      <c r="J360" s="5">
        <v>0</v>
      </c>
      <c r="L360" s="6"/>
      <c r="M360" s="6"/>
    </row>
    <row r="361" spans="1:13" ht="16.5" customHeight="1">
      <c r="A361" s="1" t="s">
        <v>18</v>
      </c>
      <c r="B361" s="1" t="s">
        <v>34</v>
      </c>
      <c r="C361" s="1" t="s">
        <v>20</v>
      </c>
      <c r="D361" s="1" t="s">
        <v>286</v>
      </c>
      <c r="E361" s="1" t="s">
        <v>25</v>
      </c>
      <c r="F361" s="1" t="s">
        <v>154</v>
      </c>
      <c r="G361" s="1" t="s">
        <v>290</v>
      </c>
      <c r="H361" s="5">
        <v>0</v>
      </c>
      <c r="I361" s="5">
        <v>2025</v>
      </c>
      <c r="J361" s="5">
        <v>0</v>
      </c>
      <c r="L361" s="6"/>
      <c r="M361" s="6"/>
    </row>
    <row r="362" spans="1:13" ht="16.5" customHeight="1">
      <c r="A362" s="1" t="s">
        <v>18</v>
      </c>
      <c r="B362" s="1" t="s">
        <v>34</v>
      </c>
      <c r="C362" s="1" t="s">
        <v>20</v>
      </c>
      <c r="D362" s="1" t="s">
        <v>286</v>
      </c>
      <c r="E362" s="1" t="s">
        <v>25</v>
      </c>
      <c r="F362" s="1" t="s">
        <v>114</v>
      </c>
      <c r="G362" s="1" t="s">
        <v>115</v>
      </c>
      <c r="H362" s="5">
        <v>3300</v>
      </c>
      <c r="I362" s="5">
        <v>1075</v>
      </c>
      <c r="J362" s="5">
        <v>8000</v>
      </c>
      <c r="L362" s="6">
        <f>(I362-H362)/H362</f>
        <v>-0.6742424242424242</v>
      </c>
      <c r="M362" s="6">
        <f>(J362-H362)/H362</f>
        <v>1.4242424242424243</v>
      </c>
    </row>
    <row r="363" spans="1:13" ht="16.5" customHeight="1">
      <c r="A363" s="1" t="s">
        <v>18</v>
      </c>
      <c r="B363" s="1" t="s">
        <v>34</v>
      </c>
      <c r="C363" s="1" t="s">
        <v>20</v>
      </c>
      <c r="D363" s="1" t="s">
        <v>286</v>
      </c>
      <c r="E363" s="1" t="s">
        <v>25</v>
      </c>
      <c r="F363" s="1" t="s">
        <v>52</v>
      </c>
      <c r="G363" s="1" t="s">
        <v>194</v>
      </c>
      <c r="H363" s="5">
        <v>10500</v>
      </c>
      <c r="I363" s="5">
        <v>10500</v>
      </c>
      <c r="J363" s="5">
        <v>23000</v>
      </c>
      <c r="L363" s="6">
        <f>(I363-H363)/H363</f>
        <v>0</v>
      </c>
      <c r="M363" s="6">
        <f>(J363-H363)/H363</f>
        <v>1.1904761904761905</v>
      </c>
    </row>
    <row r="364" spans="1:13" ht="16.5" customHeight="1">
      <c r="A364" s="1" t="s">
        <v>18</v>
      </c>
      <c r="B364" s="1" t="s">
        <v>34</v>
      </c>
      <c r="C364" s="1" t="s">
        <v>20</v>
      </c>
      <c r="D364" s="1" t="s">
        <v>286</v>
      </c>
      <c r="E364" s="1" t="s">
        <v>25</v>
      </c>
      <c r="F364" s="1" t="s">
        <v>54</v>
      </c>
      <c r="G364" s="1" t="s">
        <v>85</v>
      </c>
      <c r="H364" s="5">
        <v>31012</v>
      </c>
      <c r="I364" s="5">
        <v>8818.84</v>
      </c>
      <c r="J364" s="5">
        <v>20000</v>
      </c>
      <c r="L364" s="6">
        <f>(I364-H364)/H364</f>
        <v>-0.7156313685025152</v>
      </c>
      <c r="M364" s="6">
        <f>(J364-H364)/H364</f>
        <v>-0.35508835289565327</v>
      </c>
    </row>
    <row r="365" spans="1:13" ht="16.5" customHeight="1">
      <c r="A365" s="1" t="s">
        <v>18</v>
      </c>
      <c r="B365" s="1" t="s">
        <v>34</v>
      </c>
      <c r="C365" s="1" t="s">
        <v>20</v>
      </c>
      <c r="D365" s="1" t="s">
        <v>286</v>
      </c>
      <c r="E365" s="1" t="s">
        <v>25</v>
      </c>
      <c r="F365" s="1" t="s">
        <v>213</v>
      </c>
      <c r="G365" s="1" t="s">
        <v>104</v>
      </c>
      <c r="H365" s="5">
        <v>0</v>
      </c>
      <c r="I365" s="5">
        <v>6309.55</v>
      </c>
      <c r="J365" s="5">
        <v>17862</v>
      </c>
      <c r="L365" s="6"/>
      <c r="M365" s="6"/>
    </row>
    <row r="366" spans="1:13" ht="16.5" customHeight="1">
      <c r="A366" s="1" t="s">
        <v>72</v>
      </c>
      <c r="B366" s="1" t="s">
        <v>34</v>
      </c>
      <c r="C366" s="1" t="s">
        <v>20</v>
      </c>
      <c r="D366" s="1" t="s">
        <v>286</v>
      </c>
      <c r="E366" s="1" t="s">
        <v>25</v>
      </c>
      <c r="F366" s="1" t="s">
        <v>213</v>
      </c>
      <c r="G366" s="1" t="s">
        <v>104</v>
      </c>
      <c r="H366" s="5">
        <v>13998</v>
      </c>
      <c r="I366" s="5">
        <v>0</v>
      </c>
      <c r="J366" s="5">
        <v>0</v>
      </c>
      <c r="L366" s="6">
        <f>(I366-H366)/H366</f>
        <v>-1</v>
      </c>
      <c r="M366" s="6">
        <f>(J366-H366)/H366</f>
        <v>-1</v>
      </c>
    </row>
    <row r="367" spans="1:13" ht="16.5" customHeight="1">
      <c r="A367" s="1" t="s">
        <v>18</v>
      </c>
      <c r="B367" s="1" t="s">
        <v>19</v>
      </c>
      <c r="C367" s="1" t="s">
        <v>20</v>
      </c>
      <c r="D367" s="1" t="s">
        <v>291</v>
      </c>
      <c r="E367" s="1" t="s">
        <v>22</v>
      </c>
      <c r="F367" s="1" t="s">
        <v>19</v>
      </c>
      <c r="G367" s="4" t="s">
        <v>292</v>
      </c>
      <c r="H367" s="5"/>
      <c r="I367" s="5"/>
      <c r="J367" s="5"/>
      <c r="L367" s="6"/>
      <c r="M367" s="6"/>
    </row>
    <row r="368" spans="1:13" ht="16.5" customHeight="1">
      <c r="A368" s="1" t="s">
        <v>18</v>
      </c>
      <c r="B368" s="1" t="s">
        <v>34</v>
      </c>
      <c r="C368" s="1" t="s">
        <v>20</v>
      </c>
      <c r="D368" s="1" t="s">
        <v>291</v>
      </c>
      <c r="E368" s="1" t="s">
        <v>25</v>
      </c>
      <c r="F368" s="1" t="s">
        <v>32</v>
      </c>
      <c r="G368" s="1" t="s">
        <v>210</v>
      </c>
      <c r="H368" s="5">
        <v>152060</v>
      </c>
      <c r="I368" s="5">
        <v>113074.823408034</v>
      </c>
      <c r="J368" s="5">
        <v>172292</v>
      </c>
      <c r="L368" s="6">
        <f>(I368-H368)/H368</f>
        <v>-0.25638022222784423</v>
      </c>
      <c r="M368" s="6">
        <f>(J368-H368)/H368</f>
        <v>0.13305274233855058</v>
      </c>
    </row>
    <row r="369" spans="1:13" ht="16.5" customHeight="1">
      <c r="A369" s="1" t="s">
        <v>18</v>
      </c>
      <c r="B369" s="1" t="s">
        <v>34</v>
      </c>
      <c r="C369" s="1" t="s">
        <v>20</v>
      </c>
      <c r="D369" s="1" t="s">
        <v>291</v>
      </c>
      <c r="E369" s="1" t="s">
        <v>25</v>
      </c>
      <c r="F369" s="1" t="s">
        <v>288</v>
      </c>
      <c r="G369" s="1" t="s">
        <v>210</v>
      </c>
      <c r="H369" s="5">
        <v>0</v>
      </c>
      <c r="I369" s="5">
        <v>23407.68</v>
      </c>
      <c r="J369" s="5">
        <v>0</v>
      </c>
      <c r="K369" s="1">
        <f>J368</f>
        <v>172292</v>
      </c>
      <c r="L369" s="6"/>
      <c r="M369" s="6"/>
    </row>
    <row r="370" spans="1:13" ht="16.5" customHeight="1">
      <c r="A370" s="1" t="s">
        <v>18</v>
      </c>
      <c r="B370" s="1" t="s">
        <v>34</v>
      </c>
      <c r="C370" s="1" t="s">
        <v>20</v>
      </c>
      <c r="D370" s="1" t="s">
        <v>291</v>
      </c>
      <c r="E370" s="1" t="s">
        <v>25</v>
      </c>
      <c r="F370" s="1" t="s">
        <v>38</v>
      </c>
      <c r="G370" s="1" t="s">
        <v>39</v>
      </c>
      <c r="H370" s="11">
        <v>33392</v>
      </c>
      <c r="I370" s="11">
        <v>30087</v>
      </c>
      <c r="J370" s="5">
        <v>41281</v>
      </c>
      <c r="K370" s="12">
        <f>J370/K369</f>
        <v>0.23959905277087734</v>
      </c>
      <c r="L370" s="6">
        <f aca="true" t="shared" si="36" ref="L370:L376">(I370-H370)/H370</f>
        <v>-0.0989758025874461</v>
      </c>
      <c r="M370" s="6">
        <f aca="true" t="shared" si="37" ref="M370:M376">(J370-H370)/H370</f>
        <v>0.23625419262098707</v>
      </c>
    </row>
    <row r="371" spans="1:13" ht="16.5" customHeight="1">
      <c r="A371" s="1" t="s">
        <v>18</v>
      </c>
      <c r="B371" s="1" t="s">
        <v>34</v>
      </c>
      <c r="C371" s="1" t="s">
        <v>20</v>
      </c>
      <c r="D371" s="1" t="s">
        <v>291</v>
      </c>
      <c r="E371" s="1" t="s">
        <v>25</v>
      </c>
      <c r="F371" s="1" t="s">
        <v>40</v>
      </c>
      <c r="G371" s="1" t="s">
        <v>41</v>
      </c>
      <c r="H371" s="11">
        <v>11633</v>
      </c>
      <c r="I371" s="11">
        <v>10481</v>
      </c>
      <c r="J371" s="5">
        <v>13180</v>
      </c>
      <c r="K371" s="12">
        <f>J371/K369</f>
        <v>0.07649803821419451</v>
      </c>
      <c r="L371" s="6">
        <f t="shared" si="36"/>
        <v>-0.09902862546204762</v>
      </c>
      <c r="M371" s="6">
        <f t="shared" si="37"/>
        <v>0.13298375311613514</v>
      </c>
    </row>
    <row r="372" spans="1:13" ht="16.5" customHeight="1">
      <c r="A372" s="1" t="s">
        <v>18</v>
      </c>
      <c r="B372" s="1" t="s">
        <v>34</v>
      </c>
      <c r="C372" s="1" t="s">
        <v>20</v>
      </c>
      <c r="D372" s="1" t="s">
        <v>291</v>
      </c>
      <c r="E372" s="1" t="s">
        <v>25</v>
      </c>
      <c r="F372" s="1" t="s">
        <v>42</v>
      </c>
      <c r="G372" s="1" t="s">
        <v>43</v>
      </c>
      <c r="H372" s="11">
        <v>46261</v>
      </c>
      <c r="I372" s="11">
        <v>39130</v>
      </c>
      <c r="J372" s="5">
        <v>50688</v>
      </c>
      <c r="K372" s="12">
        <f>J372/K369</f>
        <v>0.29419822162375503</v>
      </c>
      <c r="L372" s="6">
        <f t="shared" si="36"/>
        <v>-0.1541471217656341</v>
      </c>
      <c r="M372" s="6">
        <f t="shared" si="37"/>
        <v>0.09569615875143209</v>
      </c>
    </row>
    <row r="373" spans="1:13" ht="16.5" customHeight="1">
      <c r="A373" s="1" t="s">
        <v>18</v>
      </c>
      <c r="B373" s="1" t="s">
        <v>34</v>
      </c>
      <c r="C373" s="1" t="s">
        <v>20</v>
      </c>
      <c r="D373" s="1" t="s">
        <v>291</v>
      </c>
      <c r="E373" s="1" t="s">
        <v>25</v>
      </c>
      <c r="F373" s="1" t="s">
        <v>114</v>
      </c>
      <c r="G373" s="1" t="s">
        <v>115</v>
      </c>
      <c r="H373" s="5">
        <v>3000</v>
      </c>
      <c r="I373" s="5">
        <v>950</v>
      </c>
      <c r="J373" s="5">
        <v>3000</v>
      </c>
      <c r="K373" s="14">
        <f>SUM(K370:K372)</f>
        <v>0.6102953126088269</v>
      </c>
      <c r="L373" s="6">
        <f t="shared" si="36"/>
        <v>-0.6833333333333333</v>
      </c>
      <c r="M373" s="6">
        <f t="shared" si="37"/>
        <v>0</v>
      </c>
    </row>
    <row r="374" spans="1:13" ht="16.5" customHeight="1">
      <c r="A374" s="1" t="s">
        <v>18</v>
      </c>
      <c r="B374" s="1" t="s">
        <v>34</v>
      </c>
      <c r="C374" s="1" t="s">
        <v>20</v>
      </c>
      <c r="D374" s="1" t="s">
        <v>291</v>
      </c>
      <c r="E374" s="1" t="s">
        <v>25</v>
      </c>
      <c r="F374" s="1" t="s">
        <v>52</v>
      </c>
      <c r="G374" s="1" t="s">
        <v>194</v>
      </c>
      <c r="H374" s="5">
        <v>8500</v>
      </c>
      <c r="I374" s="5">
        <v>8613.27</v>
      </c>
      <c r="J374" s="5">
        <v>19000</v>
      </c>
      <c r="L374" s="6">
        <f t="shared" si="36"/>
        <v>0.013325882352941227</v>
      </c>
      <c r="M374" s="6">
        <f t="shared" si="37"/>
        <v>1.2352941176470589</v>
      </c>
    </row>
    <row r="375" spans="1:13" ht="16.5" customHeight="1">
      <c r="A375" s="1" t="s">
        <v>18</v>
      </c>
      <c r="B375" s="1" t="s">
        <v>34</v>
      </c>
      <c r="C375" s="1" t="s">
        <v>20</v>
      </c>
      <c r="D375" s="1" t="s">
        <v>291</v>
      </c>
      <c r="E375" s="1" t="s">
        <v>25</v>
      </c>
      <c r="F375" s="1" t="s">
        <v>54</v>
      </c>
      <c r="G375" s="1" t="s">
        <v>85</v>
      </c>
      <c r="H375" s="5">
        <v>8700</v>
      </c>
      <c r="I375" s="5">
        <v>5000</v>
      </c>
      <c r="J375" s="5">
        <v>9800</v>
      </c>
      <c r="L375" s="6">
        <f t="shared" si="36"/>
        <v>-0.42528735632183906</v>
      </c>
      <c r="M375" s="6">
        <f t="shared" si="37"/>
        <v>0.12643678160919541</v>
      </c>
    </row>
    <row r="376" spans="1:13" ht="16.5" customHeight="1">
      <c r="A376" s="1" t="s">
        <v>18</v>
      </c>
      <c r="B376" s="1" t="s">
        <v>34</v>
      </c>
      <c r="C376" s="1" t="s">
        <v>20</v>
      </c>
      <c r="D376" s="1" t="s">
        <v>291</v>
      </c>
      <c r="E376" s="1" t="s">
        <v>25</v>
      </c>
      <c r="F376" s="1" t="s">
        <v>213</v>
      </c>
      <c r="G376" s="1" t="s">
        <v>104</v>
      </c>
      <c r="H376" s="5">
        <v>4550</v>
      </c>
      <c r="I376" s="5">
        <v>1685.06</v>
      </c>
      <c r="J376" s="5">
        <v>12000</v>
      </c>
      <c r="L376" s="6">
        <f t="shared" si="36"/>
        <v>-0.6296571428571429</v>
      </c>
      <c r="M376" s="6">
        <f t="shared" si="37"/>
        <v>1.6373626373626373</v>
      </c>
    </row>
    <row r="377" spans="1:13" ht="16.5" customHeight="1">
      <c r="A377" s="1" t="s">
        <v>18</v>
      </c>
      <c r="B377" s="1" t="s">
        <v>19</v>
      </c>
      <c r="C377" s="1" t="s">
        <v>20</v>
      </c>
      <c r="D377" s="1" t="s">
        <v>293</v>
      </c>
      <c r="E377" s="1" t="s">
        <v>22</v>
      </c>
      <c r="F377" s="1" t="s">
        <v>19</v>
      </c>
      <c r="G377" s="4" t="s">
        <v>294</v>
      </c>
      <c r="H377" s="5"/>
      <c r="I377" s="5"/>
      <c r="J377" s="5"/>
      <c r="L377" s="6"/>
      <c r="M377" s="6"/>
    </row>
    <row r="378" spans="1:13" ht="16.5" customHeight="1">
      <c r="A378" s="1" t="s">
        <v>18</v>
      </c>
      <c r="B378" s="1" t="s">
        <v>34</v>
      </c>
      <c r="C378" s="1" t="s">
        <v>20</v>
      </c>
      <c r="D378" s="1" t="s">
        <v>293</v>
      </c>
      <c r="E378" s="1" t="s">
        <v>25</v>
      </c>
      <c r="F378" s="1" t="s">
        <v>32</v>
      </c>
      <c r="G378" s="1" t="s">
        <v>210</v>
      </c>
      <c r="H378" s="5">
        <v>22530</v>
      </c>
      <c r="I378" s="5">
        <v>28348.520746887967</v>
      </c>
      <c r="J378" s="5">
        <v>0</v>
      </c>
      <c r="L378" s="6">
        <f aca="true" t="shared" si="38" ref="L378:L384">(I378-H378)/H378</f>
        <v>0.2582565799772733</v>
      </c>
      <c r="M378" s="6">
        <f aca="true" t="shared" si="39" ref="M378:M384">(J378-H378)/H378</f>
        <v>-1</v>
      </c>
    </row>
    <row r="379" spans="1:13" ht="16.5" customHeight="1">
      <c r="A379" s="1" t="s">
        <v>18</v>
      </c>
      <c r="B379" s="1" t="s">
        <v>34</v>
      </c>
      <c r="C379" s="1" t="s">
        <v>20</v>
      </c>
      <c r="D379" s="1" t="s">
        <v>293</v>
      </c>
      <c r="E379" s="1" t="s">
        <v>25</v>
      </c>
      <c r="F379" s="1" t="s">
        <v>38</v>
      </c>
      <c r="G379" s="1" t="s">
        <v>39</v>
      </c>
      <c r="H379" s="5">
        <v>4948</v>
      </c>
      <c r="I379" s="5">
        <v>6307</v>
      </c>
      <c r="J379" s="5">
        <v>0</v>
      </c>
      <c r="L379" s="6">
        <f t="shared" si="38"/>
        <v>0.27465642683912694</v>
      </c>
      <c r="M379" s="6">
        <f t="shared" si="39"/>
        <v>-1</v>
      </c>
    </row>
    <row r="380" spans="1:13" ht="16.5" customHeight="1">
      <c r="A380" s="1" t="s">
        <v>18</v>
      </c>
      <c r="B380" s="1" t="s">
        <v>34</v>
      </c>
      <c r="C380" s="1" t="s">
        <v>20</v>
      </c>
      <c r="D380" s="1" t="s">
        <v>293</v>
      </c>
      <c r="E380" s="1" t="s">
        <v>25</v>
      </c>
      <c r="F380" s="1" t="s">
        <v>40</v>
      </c>
      <c r="G380" s="1" t="s">
        <v>41</v>
      </c>
      <c r="H380" s="5">
        <v>1724</v>
      </c>
      <c r="I380" s="5">
        <v>2197</v>
      </c>
      <c r="J380" s="5">
        <v>0</v>
      </c>
      <c r="L380" s="6">
        <f t="shared" si="38"/>
        <v>0.2743619489559165</v>
      </c>
      <c r="M380" s="6">
        <f t="shared" si="39"/>
        <v>-1</v>
      </c>
    </row>
    <row r="381" spans="1:13" ht="16.5" customHeight="1">
      <c r="A381" s="1" t="s">
        <v>18</v>
      </c>
      <c r="B381" s="1" t="s">
        <v>34</v>
      </c>
      <c r="C381" s="1" t="s">
        <v>20</v>
      </c>
      <c r="D381" s="1" t="s">
        <v>293</v>
      </c>
      <c r="E381" s="1" t="s">
        <v>25</v>
      </c>
      <c r="F381" s="1" t="s">
        <v>42</v>
      </c>
      <c r="G381" s="1" t="s">
        <v>43</v>
      </c>
      <c r="H381" s="5">
        <v>4437</v>
      </c>
      <c r="I381" s="5">
        <v>5168</v>
      </c>
      <c r="J381" s="5">
        <v>0</v>
      </c>
      <c r="L381" s="6">
        <f t="shared" si="38"/>
        <v>0.16475095785440613</v>
      </c>
      <c r="M381" s="6">
        <f t="shared" si="39"/>
        <v>-1</v>
      </c>
    </row>
    <row r="382" spans="1:13" ht="16.5" customHeight="1">
      <c r="A382" s="1" t="s">
        <v>18</v>
      </c>
      <c r="B382" s="1" t="s">
        <v>34</v>
      </c>
      <c r="C382" s="1" t="s">
        <v>20</v>
      </c>
      <c r="D382" s="1" t="s">
        <v>293</v>
      </c>
      <c r="E382" s="1" t="s">
        <v>25</v>
      </c>
      <c r="F382" s="1" t="s">
        <v>114</v>
      </c>
      <c r="G382" s="1" t="s">
        <v>115</v>
      </c>
      <c r="H382" s="5">
        <v>1000</v>
      </c>
      <c r="I382" s="5">
        <v>0</v>
      </c>
      <c r="J382" s="5">
        <v>0</v>
      </c>
      <c r="L382" s="6">
        <f t="shared" si="38"/>
        <v>-1</v>
      </c>
      <c r="M382" s="6">
        <f t="shared" si="39"/>
        <v>-1</v>
      </c>
    </row>
    <row r="383" spans="1:13" ht="16.5" customHeight="1">
      <c r="A383" s="1" t="s">
        <v>18</v>
      </c>
      <c r="B383" s="1" t="s">
        <v>34</v>
      </c>
      <c r="C383" s="1" t="s">
        <v>20</v>
      </c>
      <c r="D383" s="1" t="s">
        <v>293</v>
      </c>
      <c r="E383" s="1" t="s">
        <v>25</v>
      </c>
      <c r="F383" s="1" t="s">
        <v>52</v>
      </c>
      <c r="G383" s="1" t="s">
        <v>194</v>
      </c>
      <c r="H383" s="5">
        <v>500</v>
      </c>
      <c r="I383" s="5">
        <v>0</v>
      </c>
      <c r="J383" s="5">
        <v>0</v>
      </c>
      <c r="L383" s="6">
        <f t="shared" si="38"/>
        <v>-1</v>
      </c>
      <c r="M383" s="6">
        <f t="shared" si="39"/>
        <v>-1</v>
      </c>
    </row>
    <row r="384" spans="1:13" ht="16.5" customHeight="1">
      <c r="A384" s="1" t="s">
        <v>18</v>
      </c>
      <c r="B384" s="1" t="s">
        <v>34</v>
      </c>
      <c r="C384" s="1" t="s">
        <v>20</v>
      </c>
      <c r="D384" s="1" t="s">
        <v>293</v>
      </c>
      <c r="E384" s="1" t="s">
        <v>25</v>
      </c>
      <c r="F384" s="1" t="s">
        <v>54</v>
      </c>
      <c r="G384" s="1" t="s">
        <v>85</v>
      </c>
      <c r="H384" s="5">
        <v>400</v>
      </c>
      <c r="I384" s="5">
        <v>400</v>
      </c>
      <c r="J384" s="5">
        <v>0</v>
      </c>
      <c r="L384" s="6">
        <f t="shared" si="38"/>
        <v>0</v>
      </c>
      <c r="M384" s="6">
        <f t="shared" si="39"/>
        <v>-1</v>
      </c>
    </row>
    <row r="385" spans="1:13" ht="16.5" customHeight="1">
      <c r="A385" s="1" t="s">
        <v>18</v>
      </c>
      <c r="B385" s="1" t="s">
        <v>34</v>
      </c>
      <c r="C385" s="1" t="s">
        <v>20</v>
      </c>
      <c r="D385" s="1" t="s">
        <v>293</v>
      </c>
      <c r="E385" s="1" t="s">
        <v>25</v>
      </c>
      <c r="F385" s="1" t="s">
        <v>213</v>
      </c>
      <c r="G385" s="1" t="s">
        <v>104</v>
      </c>
      <c r="H385" s="5">
        <v>0</v>
      </c>
      <c r="I385" s="5">
        <v>0</v>
      </c>
      <c r="J385" s="5">
        <v>0</v>
      </c>
      <c r="L385" s="6"/>
      <c r="M385" s="6"/>
    </row>
    <row r="386" spans="1:13" ht="16.5" customHeight="1">
      <c r="A386" s="1" t="s">
        <v>18</v>
      </c>
      <c r="B386" s="1" t="s">
        <v>19</v>
      </c>
      <c r="C386" s="1" t="s">
        <v>20</v>
      </c>
      <c r="D386" s="1" t="s">
        <v>295</v>
      </c>
      <c r="E386" s="1" t="s">
        <v>22</v>
      </c>
      <c r="F386" s="1" t="s">
        <v>19</v>
      </c>
      <c r="G386" s="4" t="s">
        <v>296</v>
      </c>
      <c r="H386" s="5"/>
      <c r="I386" s="5"/>
      <c r="J386" s="5"/>
      <c r="L386" s="6"/>
      <c r="M386" s="6"/>
    </row>
    <row r="387" spans="1:13" ht="16.5" customHeight="1">
      <c r="A387" s="1" t="s">
        <v>18</v>
      </c>
      <c r="B387" s="1" t="s">
        <v>34</v>
      </c>
      <c r="C387" s="1" t="s">
        <v>20</v>
      </c>
      <c r="D387" s="1" t="s">
        <v>295</v>
      </c>
      <c r="E387" s="1" t="s">
        <v>25</v>
      </c>
      <c r="F387" s="1" t="s">
        <v>32</v>
      </c>
      <c r="G387" s="1" t="s">
        <v>210</v>
      </c>
      <c r="H387" s="5">
        <v>58826</v>
      </c>
      <c r="I387" s="5">
        <v>59189.196866840735</v>
      </c>
      <c r="J387" s="5">
        <v>60002</v>
      </c>
      <c r="L387" s="6">
        <f aca="true" t="shared" si="40" ref="L387:L392">(I387-H387)/H387</f>
        <v>0.006174087424620666</v>
      </c>
      <c r="M387" s="6">
        <f aca="true" t="shared" si="41" ref="M387:M392">(J387-H387)/H387</f>
        <v>0.019991160371264406</v>
      </c>
    </row>
    <row r="388" spans="1:13" ht="16.5" customHeight="1">
      <c r="A388" s="1" t="s">
        <v>18</v>
      </c>
      <c r="B388" s="1" t="s">
        <v>34</v>
      </c>
      <c r="C388" s="1" t="s">
        <v>20</v>
      </c>
      <c r="D388" s="1" t="s">
        <v>295</v>
      </c>
      <c r="E388" s="1" t="s">
        <v>25</v>
      </c>
      <c r="F388" s="1" t="s">
        <v>38</v>
      </c>
      <c r="G388" s="1" t="s">
        <v>39</v>
      </c>
      <c r="H388" s="5">
        <v>12918</v>
      </c>
      <c r="I388" s="5">
        <v>12998</v>
      </c>
      <c r="J388" s="5">
        <v>14376</v>
      </c>
      <c r="L388" s="6">
        <f t="shared" si="40"/>
        <v>0.006192909119058678</v>
      </c>
      <c r="M388" s="6">
        <f t="shared" si="41"/>
        <v>0.11286576869484441</v>
      </c>
    </row>
    <row r="389" spans="1:13" ht="16.5" customHeight="1">
      <c r="A389" s="1" t="s">
        <v>18</v>
      </c>
      <c r="B389" s="1" t="s">
        <v>34</v>
      </c>
      <c r="C389" s="1" t="s">
        <v>20</v>
      </c>
      <c r="D389" s="1" t="s">
        <v>295</v>
      </c>
      <c r="E389" s="1" t="s">
        <v>25</v>
      </c>
      <c r="F389" s="1" t="s">
        <v>40</v>
      </c>
      <c r="G389" s="1" t="s">
        <v>41</v>
      </c>
      <c r="H389" s="5">
        <v>4500</v>
      </c>
      <c r="I389" s="5">
        <v>4528</v>
      </c>
      <c r="J389" s="5">
        <v>4590</v>
      </c>
      <c r="L389" s="6">
        <f t="shared" si="40"/>
        <v>0.006222222222222222</v>
      </c>
      <c r="M389" s="6">
        <f t="shared" si="41"/>
        <v>0.02</v>
      </c>
    </row>
    <row r="390" spans="1:13" ht="16.5" customHeight="1">
      <c r="A390" s="1" t="s">
        <v>18</v>
      </c>
      <c r="B390" s="1" t="s">
        <v>34</v>
      </c>
      <c r="C390" s="1" t="s">
        <v>20</v>
      </c>
      <c r="D390" s="1" t="s">
        <v>295</v>
      </c>
      <c r="E390" s="1" t="s">
        <v>25</v>
      </c>
      <c r="F390" s="1" t="s">
        <v>42</v>
      </c>
      <c r="G390" s="1" t="s">
        <v>43</v>
      </c>
      <c r="H390" s="5">
        <v>21542</v>
      </c>
      <c r="I390" s="5">
        <v>24020</v>
      </c>
      <c r="J390" s="5">
        <v>22176</v>
      </c>
      <c r="L390" s="6">
        <f t="shared" si="40"/>
        <v>0.1150311020332374</v>
      </c>
      <c r="M390" s="6">
        <f t="shared" si="41"/>
        <v>0.02943087921270077</v>
      </c>
    </row>
    <row r="391" spans="1:13" ht="16.5" customHeight="1">
      <c r="A391" s="1" t="s">
        <v>18</v>
      </c>
      <c r="B391" s="1" t="s">
        <v>34</v>
      </c>
      <c r="C391" s="1" t="s">
        <v>20</v>
      </c>
      <c r="D391" s="1" t="s">
        <v>295</v>
      </c>
      <c r="E391" s="1" t="s">
        <v>25</v>
      </c>
      <c r="F391" s="1" t="s">
        <v>114</v>
      </c>
      <c r="G391" s="1" t="s">
        <v>115</v>
      </c>
      <c r="H391" s="5">
        <v>2000</v>
      </c>
      <c r="I391" s="5">
        <v>225</v>
      </c>
      <c r="J391" s="5">
        <v>2000</v>
      </c>
      <c r="L391" s="6">
        <f t="shared" si="40"/>
        <v>-0.8875</v>
      </c>
      <c r="M391" s="6">
        <f t="shared" si="41"/>
        <v>0</v>
      </c>
    </row>
    <row r="392" spans="1:13" ht="16.5" customHeight="1">
      <c r="A392" s="1" t="s">
        <v>18</v>
      </c>
      <c r="B392" s="1" t="s">
        <v>34</v>
      </c>
      <c r="C392" s="1" t="s">
        <v>20</v>
      </c>
      <c r="D392" s="1" t="s">
        <v>295</v>
      </c>
      <c r="E392" s="1" t="s">
        <v>25</v>
      </c>
      <c r="F392" s="1" t="s">
        <v>52</v>
      </c>
      <c r="G392" s="1" t="s">
        <v>194</v>
      </c>
      <c r="H392" s="5">
        <v>1000</v>
      </c>
      <c r="I392" s="5">
        <v>653.43</v>
      </c>
      <c r="J392" s="5">
        <v>1000</v>
      </c>
      <c r="L392" s="6">
        <f t="shared" si="40"/>
        <v>-0.34657000000000004</v>
      </c>
      <c r="M392" s="6">
        <f t="shared" si="41"/>
        <v>0</v>
      </c>
    </row>
    <row r="393" spans="1:13" ht="16.5" customHeight="1">
      <c r="A393" s="1" t="s">
        <v>18</v>
      </c>
      <c r="B393" s="1" t="s">
        <v>34</v>
      </c>
      <c r="C393" s="1" t="s">
        <v>20</v>
      </c>
      <c r="D393" s="1" t="s">
        <v>295</v>
      </c>
      <c r="E393" s="1" t="s">
        <v>25</v>
      </c>
      <c r="F393" s="1" t="s">
        <v>54</v>
      </c>
      <c r="G393" s="1" t="s">
        <v>85</v>
      </c>
      <c r="H393" s="5">
        <v>0</v>
      </c>
      <c r="I393" s="5">
        <v>1000</v>
      </c>
      <c r="J393" s="5">
        <v>850</v>
      </c>
      <c r="L393" s="6"/>
      <c r="M393" s="6"/>
    </row>
    <row r="394" spans="1:13" ht="16.5" customHeight="1">
      <c r="A394" s="1" t="s">
        <v>18</v>
      </c>
      <c r="B394" s="1" t="s">
        <v>34</v>
      </c>
      <c r="C394" s="1" t="s">
        <v>20</v>
      </c>
      <c r="D394" s="1" t="s">
        <v>295</v>
      </c>
      <c r="E394" s="1" t="s">
        <v>25</v>
      </c>
      <c r="F394" s="1" t="s">
        <v>213</v>
      </c>
      <c r="G394" s="1" t="s">
        <v>104</v>
      </c>
      <c r="H394" s="5">
        <v>0</v>
      </c>
      <c r="I394" s="5">
        <v>607.39</v>
      </c>
      <c r="J394" s="5">
        <v>300</v>
      </c>
      <c r="L394" s="6"/>
      <c r="M394" s="6"/>
    </row>
    <row r="395" spans="1:13" ht="16.5" customHeight="1">
      <c r="A395" s="1" t="s">
        <v>18</v>
      </c>
      <c r="B395" s="1" t="s">
        <v>19</v>
      </c>
      <c r="C395" s="1" t="s">
        <v>20</v>
      </c>
      <c r="D395" s="1" t="s">
        <v>297</v>
      </c>
      <c r="E395" s="1" t="s">
        <v>22</v>
      </c>
      <c r="F395" s="1" t="s">
        <v>19</v>
      </c>
      <c r="G395" s="4" t="s">
        <v>298</v>
      </c>
      <c r="H395" s="5"/>
      <c r="I395" s="5"/>
      <c r="J395" s="5"/>
      <c r="L395" s="6"/>
      <c r="M395" s="6"/>
    </row>
    <row r="396" spans="1:13" ht="16.5" customHeight="1">
      <c r="A396" s="1" t="s">
        <v>18</v>
      </c>
      <c r="B396" s="1" t="s">
        <v>34</v>
      </c>
      <c r="C396" s="1" t="s">
        <v>20</v>
      </c>
      <c r="D396" s="1" t="s">
        <v>297</v>
      </c>
      <c r="E396" s="1" t="s">
        <v>25</v>
      </c>
      <c r="F396" s="1" t="s">
        <v>32</v>
      </c>
      <c r="G396" s="1" t="s">
        <v>210</v>
      </c>
      <c r="H396" s="5">
        <v>72157</v>
      </c>
      <c r="I396" s="5">
        <v>78352.95</v>
      </c>
      <c r="J396" s="5">
        <v>74775</v>
      </c>
      <c r="L396" s="6">
        <f aca="true" t="shared" si="42" ref="L396:L403">(I396-H396)/H396</f>
        <v>0.0858676219909364</v>
      </c>
      <c r="M396" s="6">
        <f aca="true" t="shared" si="43" ref="M396:M403">(J396-H396)/H396</f>
        <v>0.03628199620272461</v>
      </c>
    </row>
    <row r="397" spans="1:13" ht="16.5" customHeight="1">
      <c r="A397" s="1" t="s">
        <v>18</v>
      </c>
      <c r="B397" s="1" t="s">
        <v>34</v>
      </c>
      <c r="C397" s="1" t="s">
        <v>20</v>
      </c>
      <c r="D397" s="1" t="s">
        <v>297</v>
      </c>
      <c r="E397" s="1" t="s">
        <v>25</v>
      </c>
      <c r="F397" s="1" t="s">
        <v>38</v>
      </c>
      <c r="G397" s="1" t="s">
        <v>39</v>
      </c>
      <c r="H397" s="5">
        <v>15846</v>
      </c>
      <c r="I397" s="5">
        <v>17256</v>
      </c>
      <c r="J397" s="5">
        <v>17916</v>
      </c>
      <c r="L397" s="6">
        <f t="shared" si="42"/>
        <v>0.08898144642180993</v>
      </c>
      <c r="M397" s="6">
        <f t="shared" si="43"/>
        <v>0.13063233623627413</v>
      </c>
    </row>
    <row r="398" spans="1:13" ht="16.5" customHeight="1">
      <c r="A398" s="1" t="s">
        <v>18</v>
      </c>
      <c r="B398" s="1" t="s">
        <v>34</v>
      </c>
      <c r="C398" s="1" t="s">
        <v>20</v>
      </c>
      <c r="D398" s="1" t="s">
        <v>297</v>
      </c>
      <c r="E398" s="1" t="s">
        <v>25</v>
      </c>
      <c r="F398" s="1" t="s">
        <v>40</v>
      </c>
      <c r="G398" s="1" t="s">
        <v>41</v>
      </c>
      <c r="H398" s="5">
        <v>5520</v>
      </c>
      <c r="I398" s="5">
        <v>6011</v>
      </c>
      <c r="J398" s="5">
        <v>5720</v>
      </c>
      <c r="L398" s="6">
        <f t="shared" si="42"/>
        <v>0.08894927536231884</v>
      </c>
      <c r="M398" s="6">
        <f t="shared" si="43"/>
        <v>0.036231884057971016</v>
      </c>
    </row>
    <row r="399" spans="1:13" ht="16.5" customHeight="1">
      <c r="A399" s="1" t="s">
        <v>18</v>
      </c>
      <c r="B399" s="1" t="s">
        <v>34</v>
      </c>
      <c r="C399" s="1" t="s">
        <v>20</v>
      </c>
      <c r="D399" s="1" t="s">
        <v>297</v>
      </c>
      <c r="E399" s="1" t="s">
        <v>25</v>
      </c>
      <c r="F399" s="1" t="s">
        <v>42</v>
      </c>
      <c r="G399" s="1" t="s">
        <v>43</v>
      </c>
      <c r="H399" s="5">
        <v>21593</v>
      </c>
      <c r="I399" s="5">
        <v>13545</v>
      </c>
      <c r="J399" s="5">
        <v>23760</v>
      </c>
      <c r="L399" s="6">
        <f t="shared" si="42"/>
        <v>-0.3727133793358959</v>
      </c>
      <c r="M399" s="6">
        <f t="shared" si="43"/>
        <v>0.10035659704533877</v>
      </c>
    </row>
    <row r="400" spans="1:13" ht="16.5" customHeight="1">
      <c r="A400" s="1" t="s">
        <v>18</v>
      </c>
      <c r="B400" s="1" t="s">
        <v>34</v>
      </c>
      <c r="C400" s="1" t="s">
        <v>20</v>
      </c>
      <c r="D400" s="1" t="s">
        <v>297</v>
      </c>
      <c r="E400" s="1" t="s">
        <v>25</v>
      </c>
      <c r="F400" s="1" t="s">
        <v>114</v>
      </c>
      <c r="G400" s="1" t="s">
        <v>115</v>
      </c>
      <c r="H400" s="5">
        <v>2000</v>
      </c>
      <c r="I400" s="5">
        <v>200</v>
      </c>
      <c r="J400" s="5">
        <v>2000</v>
      </c>
      <c r="L400" s="6">
        <f t="shared" si="42"/>
        <v>-0.9</v>
      </c>
      <c r="M400" s="6">
        <f t="shared" si="43"/>
        <v>0</v>
      </c>
    </row>
    <row r="401" spans="1:13" ht="16.5" customHeight="1">
      <c r="A401" s="1" t="s">
        <v>18</v>
      </c>
      <c r="B401" s="1" t="s">
        <v>34</v>
      </c>
      <c r="C401" s="1" t="s">
        <v>20</v>
      </c>
      <c r="D401" s="1" t="s">
        <v>297</v>
      </c>
      <c r="E401" s="1" t="s">
        <v>25</v>
      </c>
      <c r="F401" s="1" t="s">
        <v>52</v>
      </c>
      <c r="G401" s="1" t="s">
        <v>194</v>
      </c>
      <c r="H401" s="5">
        <v>1000</v>
      </c>
      <c r="I401" s="5">
        <v>750</v>
      </c>
      <c r="J401" s="5">
        <v>1000</v>
      </c>
      <c r="L401" s="6">
        <f t="shared" si="42"/>
        <v>-0.25</v>
      </c>
      <c r="M401" s="6">
        <f t="shared" si="43"/>
        <v>0</v>
      </c>
    </row>
    <row r="402" spans="1:13" ht="16.5" customHeight="1">
      <c r="A402" s="1" t="s">
        <v>18</v>
      </c>
      <c r="B402" s="1" t="s">
        <v>34</v>
      </c>
      <c r="C402" s="1" t="s">
        <v>20</v>
      </c>
      <c r="D402" s="1" t="s">
        <v>297</v>
      </c>
      <c r="E402" s="1" t="s">
        <v>25</v>
      </c>
      <c r="F402" s="1" t="s">
        <v>54</v>
      </c>
      <c r="G402" s="1" t="s">
        <v>85</v>
      </c>
      <c r="H402" s="5">
        <v>11900</v>
      </c>
      <c r="I402" s="5">
        <v>12100</v>
      </c>
      <c r="J402" s="5">
        <v>13150</v>
      </c>
      <c r="L402" s="6">
        <f t="shared" si="42"/>
        <v>0.01680672268907563</v>
      </c>
      <c r="M402" s="6">
        <f t="shared" si="43"/>
        <v>0.10504201680672269</v>
      </c>
    </row>
    <row r="403" spans="1:13" ht="16.5" customHeight="1">
      <c r="A403" s="1" t="s">
        <v>18</v>
      </c>
      <c r="B403" s="1" t="s">
        <v>34</v>
      </c>
      <c r="C403" s="1" t="s">
        <v>20</v>
      </c>
      <c r="D403" s="1" t="s">
        <v>297</v>
      </c>
      <c r="E403" s="1" t="s">
        <v>25</v>
      </c>
      <c r="F403" s="1" t="s">
        <v>213</v>
      </c>
      <c r="G403" s="1" t="s">
        <v>104</v>
      </c>
      <c r="H403" s="5">
        <v>3950</v>
      </c>
      <c r="I403" s="5">
        <v>0</v>
      </c>
      <c r="J403" s="5">
        <v>6350</v>
      </c>
      <c r="L403" s="6">
        <f t="shared" si="42"/>
        <v>-1</v>
      </c>
      <c r="M403" s="6">
        <f t="shared" si="43"/>
        <v>0.6075949367088608</v>
      </c>
    </row>
    <row r="404" spans="1:13" ht="16.5" customHeight="1">
      <c r="A404" s="1" t="s">
        <v>18</v>
      </c>
      <c r="B404" s="1" t="s">
        <v>19</v>
      </c>
      <c r="C404" s="1" t="s">
        <v>20</v>
      </c>
      <c r="D404" s="1" t="s">
        <v>299</v>
      </c>
      <c r="E404" s="1" t="s">
        <v>22</v>
      </c>
      <c r="F404" s="1" t="s">
        <v>19</v>
      </c>
      <c r="G404" s="4" t="s">
        <v>300</v>
      </c>
      <c r="H404" s="5"/>
      <c r="I404" s="5"/>
      <c r="J404" s="5"/>
      <c r="L404" s="6"/>
      <c r="M404" s="6"/>
    </row>
    <row r="405" spans="1:13" ht="16.5" customHeight="1">
      <c r="A405" s="1" t="s">
        <v>18</v>
      </c>
      <c r="B405" s="1" t="s">
        <v>34</v>
      </c>
      <c r="C405" s="1" t="s">
        <v>20</v>
      </c>
      <c r="D405" s="1" t="s">
        <v>299</v>
      </c>
      <c r="E405" s="1" t="s">
        <v>25</v>
      </c>
      <c r="F405" s="1" t="s">
        <v>32</v>
      </c>
      <c r="G405" s="1" t="s">
        <v>210</v>
      </c>
      <c r="H405" s="5">
        <v>116408</v>
      </c>
      <c r="I405" s="5">
        <v>122874.41630068417</v>
      </c>
      <c r="J405" s="5">
        <v>116589</v>
      </c>
      <c r="L405" s="6">
        <f aca="true" t="shared" si="44" ref="L405:L411">(I405-H405)/H405</f>
        <v>0.055549586804035544</v>
      </c>
      <c r="M405" s="6">
        <f aca="true" t="shared" si="45" ref="M405:M411">(J405-H405)/H405</f>
        <v>0.0015548759535427119</v>
      </c>
    </row>
    <row r="406" spans="1:13" ht="16.5" customHeight="1">
      <c r="A406" s="1" t="s">
        <v>18</v>
      </c>
      <c r="B406" s="1" t="s">
        <v>34</v>
      </c>
      <c r="C406" s="1" t="s">
        <v>20</v>
      </c>
      <c r="D406" s="1" t="s">
        <v>299</v>
      </c>
      <c r="E406" s="1" t="s">
        <v>25</v>
      </c>
      <c r="F406" s="1" t="s">
        <v>38</v>
      </c>
      <c r="G406" s="1" t="s">
        <v>39</v>
      </c>
      <c r="H406" s="5">
        <v>25563</v>
      </c>
      <c r="I406" s="5">
        <v>26975</v>
      </c>
      <c r="J406" s="5">
        <v>27935</v>
      </c>
      <c r="L406" s="6">
        <f t="shared" si="44"/>
        <v>0.055236083401791654</v>
      </c>
      <c r="M406" s="6">
        <f t="shared" si="45"/>
        <v>0.09279036106873215</v>
      </c>
    </row>
    <row r="407" spans="1:13" ht="16.5" customHeight="1">
      <c r="A407" s="1" t="s">
        <v>18</v>
      </c>
      <c r="B407" s="1" t="s">
        <v>34</v>
      </c>
      <c r="C407" s="1" t="s">
        <v>20</v>
      </c>
      <c r="D407" s="1" t="s">
        <v>299</v>
      </c>
      <c r="E407" s="1" t="s">
        <v>25</v>
      </c>
      <c r="F407" s="1" t="s">
        <v>40</v>
      </c>
      <c r="G407" s="1" t="s">
        <v>41</v>
      </c>
      <c r="H407" s="5">
        <v>8905</v>
      </c>
      <c r="I407" s="5">
        <v>9397</v>
      </c>
      <c r="J407" s="5">
        <v>8919</v>
      </c>
      <c r="L407" s="6">
        <f t="shared" si="44"/>
        <v>0.05524985962942167</v>
      </c>
      <c r="M407" s="6">
        <f t="shared" si="45"/>
        <v>0.0015721504772599664</v>
      </c>
    </row>
    <row r="408" spans="1:13" ht="16.5" customHeight="1">
      <c r="A408" s="1" t="s">
        <v>18</v>
      </c>
      <c r="B408" s="1" t="s">
        <v>34</v>
      </c>
      <c r="C408" s="1" t="s">
        <v>20</v>
      </c>
      <c r="D408" s="1" t="s">
        <v>299</v>
      </c>
      <c r="E408" s="1" t="s">
        <v>25</v>
      </c>
      <c r="F408" s="1" t="s">
        <v>42</v>
      </c>
      <c r="G408" s="1" t="s">
        <v>43</v>
      </c>
      <c r="H408" s="5">
        <v>17357</v>
      </c>
      <c r="I408" s="5">
        <v>20636</v>
      </c>
      <c r="J408" s="5">
        <v>16537</v>
      </c>
      <c r="L408" s="6">
        <f t="shared" si="44"/>
        <v>0.18891513510399263</v>
      </c>
      <c r="M408" s="6">
        <f t="shared" si="45"/>
        <v>-0.047243187186725814</v>
      </c>
    </row>
    <row r="409" spans="1:13" ht="16.5" customHeight="1">
      <c r="A409" s="1" t="s">
        <v>18</v>
      </c>
      <c r="B409" s="1" t="s">
        <v>34</v>
      </c>
      <c r="C409" s="1" t="s">
        <v>20</v>
      </c>
      <c r="D409" s="1" t="s">
        <v>299</v>
      </c>
      <c r="E409" s="1" t="s">
        <v>25</v>
      </c>
      <c r="F409" s="1" t="s">
        <v>114</v>
      </c>
      <c r="G409" s="1" t="s">
        <v>115</v>
      </c>
      <c r="H409" s="5">
        <v>4200</v>
      </c>
      <c r="I409" s="5">
        <v>250</v>
      </c>
      <c r="J409" s="5">
        <v>4200</v>
      </c>
      <c r="L409" s="6">
        <f t="shared" si="44"/>
        <v>-0.9404761904761905</v>
      </c>
      <c r="M409" s="6">
        <f t="shared" si="45"/>
        <v>0</v>
      </c>
    </row>
    <row r="410" spans="1:13" ht="16.5" customHeight="1">
      <c r="A410" s="1" t="s">
        <v>18</v>
      </c>
      <c r="B410" s="1" t="s">
        <v>34</v>
      </c>
      <c r="C410" s="1" t="s">
        <v>20</v>
      </c>
      <c r="D410" s="1" t="s">
        <v>299</v>
      </c>
      <c r="E410" s="1" t="s">
        <v>25</v>
      </c>
      <c r="F410" s="1" t="s">
        <v>52</v>
      </c>
      <c r="G410" s="1" t="s">
        <v>194</v>
      </c>
      <c r="H410" s="5">
        <v>2100</v>
      </c>
      <c r="I410" s="5">
        <v>4392.81</v>
      </c>
      <c r="J410" s="5">
        <v>5100</v>
      </c>
      <c r="L410" s="6">
        <f t="shared" si="44"/>
        <v>1.0918142857142858</v>
      </c>
      <c r="M410" s="6">
        <f t="shared" si="45"/>
        <v>1.4285714285714286</v>
      </c>
    </row>
    <row r="411" spans="1:13" ht="16.5" customHeight="1">
      <c r="A411" s="1" t="s">
        <v>18</v>
      </c>
      <c r="B411" s="1" t="s">
        <v>34</v>
      </c>
      <c r="C411" s="1" t="s">
        <v>20</v>
      </c>
      <c r="D411" s="1" t="s">
        <v>299</v>
      </c>
      <c r="E411" s="1" t="s">
        <v>25</v>
      </c>
      <c r="F411" s="1" t="s">
        <v>54</v>
      </c>
      <c r="G411" s="1" t="s">
        <v>85</v>
      </c>
      <c r="H411" s="5">
        <v>8200</v>
      </c>
      <c r="I411" s="5">
        <v>11296.17</v>
      </c>
      <c r="J411" s="5">
        <v>9350</v>
      </c>
      <c r="L411" s="6">
        <f t="shared" si="44"/>
        <v>0.3775817073170732</v>
      </c>
      <c r="M411" s="6">
        <f t="shared" si="45"/>
        <v>0.1402439024390244</v>
      </c>
    </row>
    <row r="412" spans="1:13" ht="16.5" customHeight="1">
      <c r="A412" s="1" t="s">
        <v>18</v>
      </c>
      <c r="B412" s="1" t="s">
        <v>34</v>
      </c>
      <c r="C412" s="1" t="s">
        <v>20</v>
      </c>
      <c r="D412" s="1" t="s">
        <v>299</v>
      </c>
      <c r="E412" s="1" t="s">
        <v>25</v>
      </c>
      <c r="F412" s="1" t="s">
        <v>73</v>
      </c>
      <c r="G412" s="1" t="s">
        <v>116</v>
      </c>
      <c r="H412" s="5">
        <v>0</v>
      </c>
      <c r="I412" s="5">
        <v>0</v>
      </c>
      <c r="J412" s="5">
        <v>0</v>
      </c>
      <c r="L412" s="6"/>
      <c r="M412" s="6"/>
    </row>
    <row r="413" spans="1:13" ht="16.5" customHeight="1">
      <c r="A413" s="1" t="s">
        <v>18</v>
      </c>
      <c r="B413" s="1" t="s">
        <v>34</v>
      </c>
      <c r="C413" s="1" t="s">
        <v>20</v>
      </c>
      <c r="D413" s="1" t="s">
        <v>299</v>
      </c>
      <c r="E413" s="1" t="s">
        <v>25</v>
      </c>
      <c r="F413" s="1" t="s">
        <v>213</v>
      </c>
      <c r="G413" s="1" t="s">
        <v>104</v>
      </c>
      <c r="H413" s="5">
        <v>1000</v>
      </c>
      <c r="I413" s="5">
        <v>0</v>
      </c>
      <c r="J413" s="5">
        <v>2800</v>
      </c>
      <c r="L413" s="6">
        <f>(I413-H413)/H413</f>
        <v>-1</v>
      </c>
      <c r="M413" s="6">
        <f>(J413-H413)/H413</f>
        <v>1.8</v>
      </c>
    </row>
    <row r="414" spans="1:13" ht="16.5" customHeight="1">
      <c r="A414" s="1" t="s">
        <v>18</v>
      </c>
      <c r="B414" s="1" t="s">
        <v>19</v>
      </c>
      <c r="C414" s="1" t="s">
        <v>20</v>
      </c>
      <c r="D414" s="1" t="s">
        <v>301</v>
      </c>
      <c r="E414" s="1" t="s">
        <v>22</v>
      </c>
      <c r="F414" s="1" t="s">
        <v>19</v>
      </c>
      <c r="G414" s="4" t="s">
        <v>302</v>
      </c>
      <c r="H414" s="5"/>
      <c r="I414" s="5"/>
      <c r="J414" s="5"/>
      <c r="L414" s="6"/>
      <c r="M414" s="6"/>
    </row>
    <row r="415" spans="1:13" ht="16.5" customHeight="1">
      <c r="A415" s="1" t="s">
        <v>18</v>
      </c>
      <c r="B415" s="1" t="s">
        <v>34</v>
      </c>
      <c r="C415" s="1" t="s">
        <v>20</v>
      </c>
      <c r="D415" s="1" t="s">
        <v>301</v>
      </c>
      <c r="E415" s="1" t="s">
        <v>25</v>
      </c>
      <c r="F415" s="1" t="s">
        <v>32</v>
      </c>
      <c r="G415" s="1" t="s">
        <v>210</v>
      </c>
      <c r="H415" s="5">
        <v>125351</v>
      </c>
      <c r="I415" s="5">
        <v>138269.80098171052</v>
      </c>
      <c r="J415" s="5">
        <v>101211</v>
      </c>
      <c r="L415" s="6">
        <f aca="true" t="shared" si="46" ref="L415:L421">(I415-H415)/H415</f>
        <v>0.10306101253049851</v>
      </c>
      <c r="M415" s="6">
        <f aca="true" t="shared" si="47" ref="M415:M421">(J415-H415)/H415</f>
        <v>-0.19257923750109693</v>
      </c>
    </row>
    <row r="416" spans="1:13" ht="16.5" customHeight="1">
      <c r="A416" s="1" t="s">
        <v>18</v>
      </c>
      <c r="B416" s="1" t="s">
        <v>34</v>
      </c>
      <c r="C416" s="1" t="s">
        <v>20</v>
      </c>
      <c r="D416" s="1" t="s">
        <v>301</v>
      </c>
      <c r="E416" s="1" t="s">
        <v>25</v>
      </c>
      <c r="F416" s="1" t="s">
        <v>38</v>
      </c>
      <c r="G416" s="1" t="s">
        <v>39</v>
      </c>
      <c r="H416" s="5">
        <v>27527</v>
      </c>
      <c r="I416" s="5">
        <v>30056</v>
      </c>
      <c r="J416" s="5">
        <v>24250</v>
      </c>
      <c r="L416" s="6">
        <f t="shared" si="46"/>
        <v>0.09187343335634104</v>
      </c>
      <c r="M416" s="6">
        <f t="shared" si="47"/>
        <v>-0.1190467540959785</v>
      </c>
    </row>
    <row r="417" spans="1:13" ht="16.5" customHeight="1">
      <c r="A417" s="1" t="s">
        <v>18</v>
      </c>
      <c r="B417" s="1" t="s">
        <v>34</v>
      </c>
      <c r="C417" s="1" t="s">
        <v>20</v>
      </c>
      <c r="D417" s="1" t="s">
        <v>301</v>
      </c>
      <c r="E417" s="1" t="s">
        <v>25</v>
      </c>
      <c r="F417" s="1" t="s">
        <v>40</v>
      </c>
      <c r="G417" s="1" t="s">
        <v>41</v>
      </c>
      <c r="H417" s="5">
        <v>9589</v>
      </c>
      <c r="I417" s="5">
        <v>10470</v>
      </c>
      <c r="J417" s="5">
        <v>7743</v>
      </c>
      <c r="L417" s="6">
        <f t="shared" si="46"/>
        <v>0.09187610804046303</v>
      </c>
      <c r="M417" s="6">
        <f t="shared" si="47"/>
        <v>-0.1925122536239441</v>
      </c>
    </row>
    <row r="418" spans="1:13" ht="16.5" customHeight="1">
      <c r="A418" s="1" t="s">
        <v>18</v>
      </c>
      <c r="B418" s="1" t="s">
        <v>34</v>
      </c>
      <c r="C418" s="1" t="s">
        <v>20</v>
      </c>
      <c r="D418" s="1" t="s">
        <v>301</v>
      </c>
      <c r="E418" s="1" t="s">
        <v>25</v>
      </c>
      <c r="F418" s="1" t="s">
        <v>42</v>
      </c>
      <c r="G418" s="1" t="s">
        <v>43</v>
      </c>
      <c r="H418" s="5">
        <v>43112</v>
      </c>
      <c r="I418" s="5">
        <v>41538</v>
      </c>
      <c r="J418" s="5">
        <v>36684</v>
      </c>
      <c r="L418" s="6">
        <f t="shared" si="46"/>
        <v>-0.036509556503989606</v>
      </c>
      <c r="M418" s="6">
        <f t="shared" si="47"/>
        <v>-0.14910001855631844</v>
      </c>
    </row>
    <row r="419" spans="1:13" ht="16.5" customHeight="1">
      <c r="A419" s="1" t="s">
        <v>18</v>
      </c>
      <c r="B419" s="1" t="s">
        <v>34</v>
      </c>
      <c r="C419" s="1" t="s">
        <v>20</v>
      </c>
      <c r="D419" s="1" t="s">
        <v>301</v>
      </c>
      <c r="E419" s="1" t="s">
        <v>25</v>
      </c>
      <c r="F419" s="1" t="s">
        <v>114</v>
      </c>
      <c r="G419" s="1" t="s">
        <v>115</v>
      </c>
      <c r="H419" s="5">
        <v>3000</v>
      </c>
      <c r="I419" s="5">
        <v>760</v>
      </c>
      <c r="J419" s="5">
        <v>2000</v>
      </c>
      <c r="L419" s="6">
        <f t="shared" si="46"/>
        <v>-0.7466666666666667</v>
      </c>
      <c r="M419" s="6">
        <f t="shared" si="47"/>
        <v>-0.3333333333333333</v>
      </c>
    </row>
    <row r="420" spans="1:13" ht="16.5" customHeight="1">
      <c r="A420" s="1" t="s">
        <v>18</v>
      </c>
      <c r="B420" s="1" t="s">
        <v>34</v>
      </c>
      <c r="C420" s="1" t="s">
        <v>20</v>
      </c>
      <c r="D420" s="1" t="s">
        <v>301</v>
      </c>
      <c r="E420" s="1" t="s">
        <v>25</v>
      </c>
      <c r="F420" s="1" t="s">
        <v>52</v>
      </c>
      <c r="G420" s="1" t="s">
        <v>194</v>
      </c>
      <c r="H420" s="5">
        <v>1500</v>
      </c>
      <c r="I420" s="5">
        <v>833.14</v>
      </c>
      <c r="J420" s="5">
        <v>1000</v>
      </c>
      <c r="L420" s="6">
        <f t="shared" si="46"/>
        <v>-0.4445733333333333</v>
      </c>
      <c r="M420" s="6">
        <f t="shared" si="47"/>
        <v>-0.3333333333333333</v>
      </c>
    </row>
    <row r="421" spans="1:13" ht="16.5" customHeight="1">
      <c r="A421" s="1" t="s">
        <v>18</v>
      </c>
      <c r="B421" s="1" t="s">
        <v>34</v>
      </c>
      <c r="C421" s="1" t="s">
        <v>20</v>
      </c>
      <c r="D421" s="1" t="s">
        <v>301</v>
      </c>
      <c r="E421" s="1" t="s">
        <v>25</v>
      </c>
      <c r="F421" s="1" t="s">
        <v>54</v>
      </c>
      <c r="G421" s="1" t="s">
        <v>85</v>
      </c>
      <c r="H421" s="5">
        <v>1200</v>
      </c>
      <c r="I421" s="5">
        <v>1200</v>
      </c>
      <c r="J421" s="5">
        <v>1000</v>
      </c>
      <c r="L421" s="6">
        <f t="shared" si="46"/>
        <v>0</v>
      </c>
      <c r="M421" s="6">
        <f t="shared" si="47"/>
        <v>-0.16666666666666666</v>
      </c>
    </row>
    <row r="422" spans="1:13" ht="16.5" customHeight="1">
      <c r="A422" s="1" t="s">
        <v>18</v>
      </c>
      <c r="B422" s="1" t="s">
        <v>34</v>
      </c>
      <c r="C422" s="1" t="s">
        <v>20</v>
      </c>
      <c r="D422" s="1" t="s">
        <v>301</v>
      </c>
      <c r="E422" s="1" t="s">
        <v>25</v>
      </c>
      <c r="F422" s="1" t="s">
        <v>73</v>
      </c>
      <c r="G422" s="1" t="s">
        <v>116</v>
      </c>
      <c r="H422" s="5">
        <v>0</v>
      </c>
      <c r="I422" s="5">
        <v>0</v>
      </c>
      <c r="J422" s="5">
        <v>0</v>
      </c>
      <c r="L422" s="6"/>
      <c r="M422" s="6"/>
    </row>
    <row r="423" spans="1:13" ht="16.5" customHeight="1">
      <c r="A423" s="1" t="s">
        <v>18</v>
      </c>
      <c r="B423" s="1" t="s">
        <v>34</v>
      </c>
      <c r="C423" s="1" t="s">
        <v>20</v>
      </c>
      <c r="D423" s="1" t="s">
        <v>301</v>
      </c>
      <c r="E423" s="1" t="s">
        <v>25</v>
      </c>
      <c r="F423" s="1" t="s">
        <v>213</v>
      </c>
      <c r="G423" s="1" t="s">
        <v>104</v>
      </c>
      <c r="H423" s="5">
        <v>11500</v>
      </c>
      <c r="I423" s="5">
        <v>14349.5</v>
      </c>
      <c r="J423" s="5">
        <v>2000</v>
      </c>
      <c r="L423" s="6">
        <f>(I423-H423)/H423</f>
        <v>0.24778260869565216</v>
      </c>
      <c r="M423" s="6">
        <f>(J423-H423)/H423</f>
        <v>-0.8260869565217391</v>
      </c>
    </row>
    <row r="424" spans="1:13" ht="16.5" customHeight="1">
      <c r="A424" s="1" t="s">
        <v>18</v>
      </c>
      <c r="B424" s="1" t="s">
        <v>34</v>
      </c>
      <c r="C424" s="1" t="s">
        <v>20</v>
      </c>
      <c r="D424" s="1" t="s">
        <v>303</v>
      </c>
      <c r="E424" s="1" t="s">
        <v>22</v>
      </c>
      <c r="F424" s="1" t="s">
        <v>19</v>
      </c>
      <c r="G424" s="23" t="s">
        <v>304</v>
      </c>
      <c r="H424" s="5"/>
      <c r="I424" s="5"/>
      <c r="J424" s="5"/>
      <c r="L424" s="6"/>
      <c r="M424" s="6"/>
    </row>
    <row r="425" spans="1:13" ht="16.5" customHeight="1">
      <c r="A425" s="1" t="s">
        <v>18</v>
      </c>
      <c r="B425" s="1" t="s">
        <v>33</v>
      </c>
      <c r="C425" s="1" t="s">
        <v>20</v>
      </c>
      <c r="D425" s="1" t="s">
        <v>303</v>
      </c>
      <c r="E425" s="1" t="s">
        <v>25</v>
      </c>
      <c r="F425" s="1" t="s">
        <v>32</v>
      </c>
      <c r="G425" s="1" t="s">
        <v>210</v>
      </c>
      <c r="H425" s="5">
        <v>0</v>
      </c>
      <c r="I425" s="5">
        <v>609.9</v>
      </c>
      <c r="J425" s="5">
        <v>0</v>
      </c>
      <c r="L425" s="6"/>
      <c r="M425" s="6"/>
    </row>
    <row r="426" spans="1:13" ht="16.5" customHeight="1">
      <c r="A426" s="1" t="s">
        <v>18</v>
      </c>
      <c r="B426" s="1" t="s">
        <v>34</v>
      </c>
      <c r="C426" s="1" t="s">
        <v>20</v>
      </c>
      <c r="D426" s="1" t="s">
        <v>303</v>
      </c>
      <c r="E426" s="1" t="s">
        <v>25</v>
      </c>
      <c r="F426" s="1" t="s">
        <v>114</v>
      </c>
      <c r="G426" s="1" t="s">
        <v>115</v>
      </c>
      <c r="H426" s="5">
        <v>1800</v>
      </c>
      <c r="I426" s="5">
        <v>174.64</v>
      </c>
      <c r="J426" s="5">
        <v>800</v>
      </c>
      <c r="L426" s="6">
        <f>(I426-H426)/H426</f>
        <v>-0.9029777777777779</v>
      </c>
      <c r="M426" s="6">
        <f>(J426-H426)/H426</f>
        <v>-0.5555555555555556</v>
      </c>
    </row>
    <row r="427" spans="1:13" ht="16.5" customHeight="1">
      <c r="A427" s="1" t="s">
        <v>18</v>
      </c>
      <c r="B427" s="1" t="s">
        <v>34</v>
      </c>
      <c r="C427" s="1" t="s">
        <v>20</v>
      </c>
      <c r="D427" s="1" t="s">
        <v>303</v>
      </c>
      <c r="E427" s="1" t="s">
        <v>25</v>
      </c>
      <c r="F427" s="1" t="s">
        <v>52</v>
      </c>
      <c r="G427" s="1" t="s">
        <v>194</v>
      </c>
      <c r="H427" s="5">
        <v>900</v>
      </c>
      <c r="I427" s="5">
        <v>230.86</v>
      </c>
      <c r="J427" s="5">
        <v>400</v>
      </c>
      <c r="L427" s="6">
        <f>(I427-H427)/H427</f>
        <v>-0.7434888888888889</v>
      </c>
      <c r="M427" s="6">
        <f>(J427-H427)/H427</f>
        <v>-0.5555555555555556</v>
      </c>
    </row>
    <row r="428" spans="1:13" ht="16.5" customHeight="1">
      <c r="A428" s="1" t="s">
        <v>18</v>
      </c>
      <c r="B428" s="1" t="s">
        <v>34</v>
      </c>
      <c r="C428" s="1" t="s">
        <v>20</v>
      </c>
      <c r="D428" s="1" t="s">
        <v>303</v>
      </c>
      <c r="E428" s="1" t="s">
        <v>25</v>
      </c>
      <c r="F428" s="1" t="s">
        <v>54</v>
      </c>
      <c r="G428" s="1" t="s">
        <v>85</v>
      </c>
      <c r="H428" s="5">
        <v>0</v>
      </c>
      <c r="I428" s="5">
        <v>0</v>
      </c>
      <c r="J428" s="5">
        <v>6907</v>
      </c>
      <c r="L428" s="6"/>
      <c r="M428" s="6"/>
    </row>
    <row r="429" spans="1:13" ht="16.5" customHeight="1">
      <c r="A429" s="1" t="s">
        <v>18</v>
      </c>
      <c r="B429" s="1" t="s">
        <v>34</v>
      </c>
      <c r="C429" s="1" t="s">
        <v>20</v>
      </c>
      <c r="D429" s="1" t="s">
        <v>303</v>
      </c>
      <c r="E429" s="1" t="s">
        <v>25</v>
      </c>
      <c r="F429" s="1" t="s">
        <v>213</v>
      </c>
      <c r="G429" s="1" t="s">
        <v>104</v>
      </c>
      <c r="H429" s="5">
        <v>5313</v>
      </c>
      <c r="I429" s="5">
        <v>1480.46</v>
      </c>
      <c r="J429" s="5">
        <v>0</v>
      </c>
      <c r="L429" s="6">
        <f>(I429-H429)/H429</f>
        <v>-0.7213514022209674</v>
      </c>
      <c r="M429" s="6">
        <f>(J429-H429)/H429</f>
        <v>-1</v>
      </c>
    </row>
    <row r="430" spans="1:13" ht="16.5" customHeight="1">
      <c r="A430" s="1" t="s">
        <v>18</v>
      </c>
      <c r="B430" s="1" t="s">
        <v>19</v>
      </c>
      <c r="C430" s="1" t="s">
        <v>20</v>
      </c>
      <c r="D430" s="1" t="s">
        <v>305</v>
      </c>
      <c r="E430" s="1" t="s">
        <v>22</v>
      </c>
      <c r="F430" s="1" t="s">
        <v>19</v>
      </c>
      <c r="G430" s="4" t="s">
        <v>306</v>
      </c>
      <c r="H430" s="5"/>
      <c r="I430" s="5"/>
      <c r="J430" s="5"/>
      <c r="L430" s="6"/>
      <c r="M430" s="6"/>
    </row>
    <row r="431" spans="1:13" ht="16.5" customHeight="1">
      <c r="A431" s="1" t="s">
        <v>18</v>
      </c>
      <c r="B431" s="1" t="s">
        <v>34</v>
      </c>
      <c r="C431" s="1" t="s">
        <v>20</v>
      </c>
      <c r="D431" s="1" t="s">
        <v>305</v>
      </c>
      <c r="E431" s="1" t="s">
        <v>25</v>
      </c>
      <c r="F431" s="1" t="s">
        <v>32</v>
      </c>
      <c r="G431" s="1" t="s">
        <v>210</v>
      </c>
      <c r="H431" s="5">
        <v>29514</v>
      </c>
      <c r="I431" s="5">
        <v>20713.88830066495</v>
      </c>
      <c r="J431" s="5">
        <v>20069</v>
      </c>
      <c r="L431" s="6">
        <f>(I431-H431)/H431</f>
        <v>-0.2981673680062022</v>
      </c>
      <c r="M431" s="6">
        <f>(J431-H431)/H431</f>
        <v>-0.3200176187572</v>
      </c>
    </row>
    <row r="432" spans="1:13" ht="16.5" customHeight="1">
      <c r="A432" s="1" t="s">
        <v>18</v>
      </c>
      <c r="B432" s="1" t="s">
        <v>34</v>
      </c>
      <c r="C432" s="1" t="s">
        <v>20</v>
      </c>
      <c r="D432" s="1" t="s">
        <v>305</v>
      </c>
      <c r="E432" s="1" t="s">
        <v>25</v>
      </c>
      <c r="F432" s="1" t="s">
        <v>38</v>
      </c>
      <c r="G432" s="1" t="s">
        <v>39</v>
      </c>
      <c r="H432" s="5">
        <v>6481</v>
      </c>
      <c r="I432" s="5">
        <v>4582</v>
      </c>
      <c r="J432" s="5">
        <v>4809</v>
      </c>
      <c r="L432" s="6">
        <f>(I432-H432)/H432</f>
        <v>-0.2930103379108162</v>
      </c>
      <c r="M432" s="6">
        <f>(J432-H432)/H432</f>
        <v>-0.25798487887671656</v>
      </c>
    </row>
    <row r="433" spans="1:13" ht="16.5" customHeight="1">
      <c r="A433" s="1" t="s">
        <v>18</v>
      </c>
      <c r="B433" s="1" t="s">
        <v>34</v>
      </c>
      <c r="C433" s="1" t="s">
        <v>20</v>
      </c>
      <c r="D433" s="1" t="s">
        <v>305</v>
      </c>
      <c r="E433" s="1" t="s">
        <v>25</v>
      </c>
      <c r="F433" s="1" t="s">
        <v>40</v>
      </c>
      <c r="G433" s="1" t="s">
        <v>41</v>
      </c>
      <c r="H433" s="5">
        <v>2258</v>
      </c>
      <c r="I433" s="5">
        <v>1596</v>
      </c>
      <c r="J433" s="5">
        <v>1535</v>
      </c>
      <c r="L433" s="6">
        <f>(I433-H433)/H433</f>
        <v>-0.29317980513728964</v>
      </c>
      <c r="M433" s="6">
        <f>(J433-H433)/H433</f>
        <v>-0.3201948627103631</v>
      </c>
    </row>
    <row r="434" spans="1:13" ht="16.5" customHeight="1">
      <c r="A434" s="1" t="s">
        <v>18</v>
      </c>
      <c r="B434" s="1" t="s">
        <v>34</v>
      </c>
      <c r="C434" s="1" t="s">
        <v>20</v>
      </c>
      <c r="D434" s="1" t="s">
        <v>305</v>
      </c>
      <c r="E434" s="1" t="s">
        <v>25</v>
      </c>
      <c r="F434" s="1" t="s">
        <v>42</v>
      </c>
      <c r="G434" s="1" t="s">
        <v>43</v>
      </c>
      <c r="H434" s="5">
        <v>1705</v>
      </c>
      <c r="I434" s="5">
        <v>1260</v>
      </c>
      <c r="J434" s="5">
        <v>0</v>
      </c>
      <c r="L434" s="6">
        <f>(I434-H434)/H434</f>
        <v>-0.26099706744868034</v>
      </c>
      <c r="M434" s="6">
        <f>(J434-H434)/H434</f>
        <v>-1</v>
      </c>
    </row>
    <row r="435" spans="1:13" ht="16.5" customHeight="1">
      <c r="A435" s="1" t="s">
        <v>18</v>
      </c>
      <c r="B435" s="1" t="s">
        <v>34</v>
      </c>
      <c r="C435" s="1" t="s">
        <v>20</v>
      </c>
      <c r="D435" s="1" t="s">
        <v>305</v>
      </c>
      <c r="E435" s="1" t="s">
        <v>25</v>
      </c>
      <c r="F435" s="1" t="s">
        <v>114</v>
      </c>
      <c r="G435" s="1" t="s">
        <v>115</v>
      </c>
      <c r="H435" s="5">
        <v>1000</v>
      </c>
      <c r="I435" s="5">
        <v>0</v>
      </c>
      <c r="J435" s="5">
        <v>1000</v>
      </c>
      <c r="L435" s="6">
        <f>(I435-H435)/H435</f>
        <v>-1</v>
      </c>
      <c r="M435" s="6">
        <f>(J435-H435)/H435</f>
        <v>0</v>
      </c>
    </row>
    <row r="436" spans="1:13" ht="16.5" customHeight="1">
      <c r="A436" s="1" t="s">
        <v>18</v>
      </c>
      <c r="B436" s="1" t="s">
        <v>34</v>
      </c>
      <c r="C436" s="1" t="s">
        <v>20</v>
      </c>
      <c r="D436" s="1" t="s">
        <v>305</v>
      </c>
      <c r="E436" s="1" t="s">
        <v>25</v>
      </c>
      <c r="F436" s="1" t="s">
        <v>52</v>
      </c>
      <c r="G436" s="1" t="s">
        <v>194</v>
      </c>
      <c r="H436" s="5">
        <v>0</v>
      </c>
      <c r="I436" s="5">
        <v>350</v>
      </c>
      <c r="J436" s="5">
        <v>0</v>
      </c>
      <c r="L436" s="6"/>
      <c r="M436" s="6"/>
    </row>
    <row r="437" spans="1:13" ht="16.5" customHeight="1">
      <c r="A437" s="1" t="s">
        <v>18</v>
      </c>
      <c r="B437" s="1" t="s">
        <v>19</v>
      </c>
      <c r="C437" s="1" t="s">
        <v>20</v>
      </c>
      <c r="D437" s="1" t="s">
        <v>307</v>
      </c>
      <c r="E437" s="1" t="s">
        <v>22</v>
      </c>
      <c r="F437" s="1" t="s">
        <v>19</v>
      </c>
      <c r="G437" s="4" t="s">
        <v>308</v>
      </c>
      <c r="H437" s="5"/>
      <c r="I437" s="5"/>
      <c r="J437" s="5"/>
      <c r="L437" s="6"/>
      <c r="M437" s="6"/>
    </row>
    <row r="438" spans="1:13" ht="16.5" customHeight="1">
      <c r="A438" s="1" t="s">
        <v>18</v>
      </c>
      <c r="B438" s="1" t="s">
        <v>34</v>
      </c>
      <c r="C438" s="1" t="s">
        <v>20</v>
      </c>
      <c r="D438" s="1" t="s">
        <v>307</v>
      </c>
      <c r="E438" s="1" t="s">
        <v>25</v>
      </c>
      <c r="F438" s="1" t="s">
        <v>32</v>
      </c>
      <c r="G438" s="1" t="s">
        <v>210</v>
      </c>
      <c r="H438" s="5">
        <v>201451</v>
      </c>
      <c r="I438" s="5">
        <v>212892.00062357122</v>
      </c>
      <c r="J438" s="5">
        <v>219301</v>
      </c>
      <c r="L438" s="6">
        <f aca="true" t="shared" si="48" ref="L438:L445">(I438-H438)/H438</f>
        <v>0.05679297011963813</v>
      </c>
      <c r="M438" s="6">
        <f aca="true" t="shared" si="49" ref="M438:M445">(J438-H438)/H438</f>
        <v>0.08860715508982334</v>
      </c>
    </row>
    <row r="439" spans="1:13" ht="16.5" customHeight="1">
      <c r="A439" s="1" t="s">
        <v>18</v>
      </c>
      <c r="B439" s="1" t="s">
        <v>34</v>
      </c>
      <c r="C439" s="1" t="s">
        <v>20</v>
      </c>
      <c r="D439" s="1" t="s">
        <v>307</v>
      </c>
      <c r="E439" s="1" t="s">
        <v>25</v>
      </c>
      <c r="F439" s="1" t="s">
        <v>38</v>
      </c>
      <c r="G439" s="1" t="s">
        <v>39</v>
      </c>
      <c r="H439" s="5">
        <v>44239</v>
      </c>
      <c r="I439" s="5">
        <v>47228</v>
      </c>
      <c r="J439" s="5">
        <v>52545</v>
      </c>
      <c r="L439" s="6">
        <f t="shared" si="48"/>
        <v>0.06756481837292887</v>
      </c>
      <c r="M439" s="6">
        <f t="shared" si="49"/>
        <v>0.18775288772350188</v>
      </c>
    </row>
    <row r="440" spans="1:13" ht="16.5" customHeight="1">
      <c r="A440" s="1" t="s">
        <v>18</v>
      </c>
      <c r="B440" s="1" t="s">
        <v>34</v>
      </c>
      <c r="C440" s="1" t="s">
        <v>20</v>
      </c>
      <c r="D440" s="1" t="s">
        <v>307</v>
      </c>
      <c r="E440" s="1" t="s">
        <v>25</v>
      </c>
      <c r="F440" s="1" t="s">
        <v>40</v>
      </c>
      <c r="G440" s="1" t="s">
        <v>41</v>
      </c>
      <c r="H440" s="5">
        <v>15411</v>
      </c>
      <c r="I440" s="5">
        <v>16452</v>
      </c>
      <c r="J440" s="5">
        <v>16777</v>
      </c>
      <c r="L440" s="6">
        <f t="shared" si="48"/>
        <v>0.06754915320225813</v>
      </c>
      <c r="M440" s="6">
        <f t="shared" si="49"/>
        <v>0.08863798585425994</v>
      </c>
    </row>
    <row r="441" spans="1:13" ht="16.5" customHeight="1">
      <c r="A441" s="1" t="s">
        <v>18</v>
      </c>
      <c r="B441" s="1" t="s">
        <v>34</v>
      </c>
      <c r="C441" s="1" t="s">
        <v>20</v>
      </c>
      <c r="D441" s="1" t="s">
        <v>307</v>
      </c>
      <c r="E441" s="1" t="s">
        <v>25</v>
      </c>
      <c r="F441" s="1" t="s">
        <v>42</v>
      </c>
      <c r="G441" s="1" t="s">
        <v>43</v>
      </c>
      <c r="H441" s="5">
        <v>72961</v>
      </c>
      <c r="I441" s="5">
        <v>46452</v>
      </c>
      <c r="J441" s="5">
        <v>80784</v>
      </c>
      <c r="L441" s="6">
        <f t="shared" si="48"/>
        <v>-0.3633310946944258</v>
      </c>
      <c r="M441" s="6">
        <f t="shared" si="49"/>
        <v>0.10722166636970436</v>
      </c>
    </row>
    <row r="442" spans="1:13" ht="16.5" customHeight="1">
      <c r="A442" s="1" t="s">
        <v>18</v>
      </c>
      <c r="B442" s="1" t="s">
        <v>34</v>
      </c>
      <c r="C442" s="1" t="s">
        <v>20</v>
      </c>
      <c r="D442" s="1" t="s">
        <v>307</v>
      </c>
      <c r="E442" s="1" t="s">
        <v>25</v>
      </c>
      <c r="F442" s="1" t="s">
        <v>114</v>
      </c>
      <c r="G442" s="1" t="s">
        <v>115</v>
      </c>
      <c r="H442" s="5">
        <v>6000</v>
      </c>
      <c r="I442" s="5">
        <v>228</v>
      </c>
      <c r="J442" s="5">
        <v>7000</v>
      </c>
      <c r="L442" s="6">
        <f t="shared" si="48"/>
        <v>-0.962</v>
      </c>
      <c r="M442" s="6">
        <f t="shared" si="49"/>
        <v>0.16666666666666666</v>
      </c>
    </row>
    <row r="443" spans="1:13" ht="16.5" customHeight="1">
      <c r="A443" s="1" t="s">
        <v>18</v>
      </c>
      <c r="B443" s="1" t="s">
        <v>34</v>
      </c>
      <c r="C443" s="1" t="s">
        <v>20</v>
      </c>
      <c r="D443" s="1" t="s">
        <v>307</v>
      </c>
      <c r="E443" s="1" t="s">
        <v>25</v>
      </c>
      <c r="F443" s="1" t="s">
        <v>52</v>
      </c>
      <c r="G443" s="1" t="s">
        <v>194</v>
      </c>
      <c r="H443" s="5">
        <v>4000</v>
      </c>
      <c r="I443" s="5">
        <v>2845.14</v>
      </c>
      <c r="J443" s="5">
        <v>8800</v>
      </c>
      <c r="L443" s="6">
        <f t="shared" si="48"/>
        <v>-0.28871500000000005</v>
      </c>
      <c r="M443" s="6">
        <f t="shared" si="49"/>
        <v>1.2</v>
      </c>
    </row>
    <row r="444" spans="1:13" ht="16.5" customHeight="1">
      <c r="A444" s="1" t="s">
        <v>18</v>
      </c>
      <c r="B444" s="1" t="s">
        <v>34</v>
      </c>
      <c r="C444" s="1" t="s">
        <v>20</v>
      </c>
      <c r="D444" s="1" t="s">
        <v>307</v>
      </c>
      <c r="E444" s="1" t="s">
        <v>25</v>
      </c>
      <c r="F444" s="1" t="s">
        <v>54</v>
      </c>
      <c r="G444" s="1" t="s">
        <v>85</v>
      </c>
      <c r="H444" s="5">
        <v>10810</v>
      </c>
      <c r="I444" s="5">
        <v>10810</v>
      </c>
      <c r="J444" s="5">
        <v>13970</v>
      </c>
      <c r="L444" s="6">
        <f t="shared" si="48"/>
        <v>0</v>
      </c>
      <c r="M444" s="6">
        <f t="shared" si="49"/>
        <v>0.2923219241443108</v>
      </c>
    </row>
    <row r="445" spans="1:13" ht="16.5" customHeight="1">
      <c r="A445" s="1" t="s">
        <v>18</v>
      </c>
      <c r="B445" s="1" t="s">
        <v>34</v>
      </c>
      <c r="C445" s="1" t="s">
        <v>20</v>
      </c>
      <c r="D445" s="1" t="s">
        <v>307</v>
      </c>
      <c r="E445" s="1" t="s">
        <v>25</v>
      </c>
      <c r="F445" s="1" t="s">
        <v>213</v>
      </c>
      <c r="G445" s="1" t="s">
        <v>104</v>
      </c>
      <c r="H445" s="5">
        <v>47930</v>
      </c>
      <c r="I445" s="5">
        <v>28070.41</v>
      </c>
      <c r="J445" s="5">
        <v>56455</v>
      </c>
      <c r="L445" s="6">
        <f t="shared" si="48"/>
        <v>-0.41434571249739205</v>
      </c>
      <c r="M445" s="6">
        <f t="shared" si="49"/>
        <v>0.17786355101189236</v>
      </c>
    </row>
    <row r="446" spans="1:13" ht="16.5" customHeight="1">
      <c r="A446" s="1" t="s">
        <v>18</v>
      </c>
      <c r="B446" s="1" t="s">
        <v>19</v>
      </c>
      <c r="C446" s="1" t="s">
        <v>20</v>
      </c>
      <c r="D446" s="1" t="s">
        <v>309</v>
      </c>
      <c r="E446" s="1" t="s">
        <v>22</v>
      </c>
      <c r="F446" s="1" t="s">
        <v>19</v>
      </c>
      <c r="G446" s="4" t="s">
        <v>310</v>
      </c>
      <c r="H446" s="5"/>
      <c r="I446" s="5"/>
      <c r="J446" s="5"/>
      <c r="L446" s="6"/>
      <c r="M446" s="6"/>
    </row>
    <row r="447" spans="1:13" ht="16.5" customHeight="1">
      <c r="A447" s="1" t="s">
        <v>18</v>
      </c>
      <c r="B447" s="1" t="s">
        <v>34</v>
      </c>
      <c r="C447" s="1" t="s">
        <v>20</v>
      </c>
      <c r="D447" s="1" t="s">
        <v>309</v>
      </c>
      <c r="E447" s="1" t="s">
        <v>25</v>
      </c>
      <c r="F447" s="1" t="s">
        <v>32</v>
      </c>
      <c r="G447" s="1" t="s">
        <v>210</v>
      </c>
      <c r="H447" s="5">
        <v>35556</v>
      </c>
      <c r="I447" s="5">
        <v>36100.545</v>
      </c>
      <c r="J447" s="5">
        <v>65158</v>
      </c>
      <c r="L447" s="6">
        <f aca="true" t="shared" si="50" ref="L447:L454">(I447-H447)/H447</f>
        <v>0.015315136685791379</v>
      </c>
      <c r="M447" s="6">
        <f aca="true" t="shared" si="51" ref="M447:M454">(J447-H447)/H447</f>
        <v>0.8325458431769603</v>
      </c>
    </row>
    <row r="448" spans="1:13" ht="16.5" customHeight="1">
      <c r="A448" s="1" t="s">
        <v>18</v>
      </c>
      <c r="B448" s="1" t="s">
        <v>34</v>
      </c>
      <c r="C448" s="1" t="s">
        <v>20</v>
      </c>
      <c r="D448" s="1" t="s">
        <v>309</v>
      </c>
      <c r="E448" s="1" t="s">
        <v>25</v>
      </c>
      <c r="F448" s="1" t="s">
        <v>38</v>
      </c>
      <c r="G448" s="1" t="s">
        <v>39</v>
      </c>
      <c r="H448" s="5">
        <v>7808</v>
      </c>
      <c r="I448" s="5">
        <v>7945</v>
      </c>
      <c r="J448" s="5">
        <v>15612</v>
      </c>
      <c r="L448" s="6">
        <f t="shared" si="50"/>
        <v>0.01754610655737705</v>
      </c>
      <c r="M448" s="6">
        <f t="shared" si="51"/>
        <v>0.9994877049180327</v>
      </c>
    </row>
    <row r="449" spans="1:13" ht="16.5" customHeight="1">
      <c r="A449" s="1" t="s">
        <v>18</v>
      </c>
      <c r="B449" s="1" t="s">
        <v>34</v>
      </c>
      <c r="C449" s="1" t="s">
        <v>20</v>
      </c>
      <c r="D449" s="1" t="s">
        <v>309</v>
      </c>
      <c r="E449" s="1" t="s">
        <v>25</v>
      </c>
      <c r="F449" s="1" t="s">
        <v>40</v>
      </c>
      <c r="G449" s="1" t="s">
        <v>41</v>
      </c>
      <c r="H449" s="5">
        <v>2720</v>
      </c>
      <c r="I449" s="5">
        <v>2768</v>
      </c>
      <c r="J449" s="5">
        <v>4985</v>
      </c>
      <c r="L449" s="6">
        <f t="shared" si="50"/>
        <v>0.01764705882352941</v>
      </c>
      <c r="M449" s="6">
        <f t="shared" si="51"/>
        <v>0.8327205882352942</v>
      </c>
    </row>
    <row r="450" spans="1:13" ht="16.5" customHeight="1">
      <c r="A450" s="1" t="s">
        <v>18</v>
      </c>
      <c r="B450" s="1" t="s">
        <v>34</v>
      </c>
      <c r="C450" s="1" t="s">
        <v>20</v>
      </c>
      <c r="D450" s="1" t="s">
        <v>309</v>
      </c>
      <c r="E450" s="1" t="s">
        <v>25</v>
      </c>
      <c r="F450" s="1" t="s">
        <v>42</v>
      </c>
      <c r="G450" s="1" t="s">
        <v>43</v>
      </c>
      <c r="H450" s="5">
        <v>18406</v>
      </c>
      <c r="I450" s="5">
        <v>18060</v>
      </c>
      <c r="J450" s="5">
        <v>28512</v>
      </c>
      <c r="L450" s="6">
        <f t="shared" si="50"/>
        <v>-0.018798217972400305</v>
      </c>
      <c r="M450" s="6">
        <f t="shared" si="51"/>
        <v>0.5490600891013799</v>
      </c>
    </row>
    <row r="451" spans="1:13" ht="16.5" customHeight="1">
      <c r="A451" s="1" t="s">
        <v>18</v>
      </c>
      <c r="B451" s="1" t="s">
        <v>34</v>
      </c>
      <c r="C451" s="1" t="s">
        <v>20</v>
      </c>
      <c r="D451" s="1" t="s">
        <v>309</v>
      </c>
      <c r="E451" s="1" t="s">
        <v>25</v>
      </c>
      <c r="F451" s="1" t="s">
        <v>114</v>
      </c>
      <c r="G451" s="1" t="s">
        <v>115</v>
      </c>
      <c r="H451" s="5">
        <v>1000</v>
      </c>
      <c r="I451" s="5">
        <v>0</v>
      </c>
      <c r="J451" s="5">
        <v>2000</v>
      </c>
      <c r="L451" s="6">
        <f t="shared" si="50"/>
        <v>-1</v>
      </c>
      <c r="M451" s="6">
        <f t="shared" si="51"/>
        <v>1</v>
      </c>
    </row>
    <row r="452" spans="1:13" ht="16.5" customHeight="1">
      <c r="A452" s="1" t="s">
        <v>18</v>
      </c>
      <c r="B452" s="1" t="s">
        <v>34</v>
      </c>
      <c r="C452" s="1" t="s">
        <v>20</v>
      </c>
      <c r="D452" s="1" t="s">
        <v>309</v>
      </c>
      <c r="E452" s="1" t="s">
        <v>25</v>
      </c>
      <c r="F452" s="1" t="s">
        <v>52</v>
      </c>
      <c r="G452" s="1" t="s">
        <v>194</v>
      </c>
      <c r="H452" s="5">
        <v>500</v>
      </c>
      <c r="I452" s="5">
        <v>400</v>
      </c>
      <c r="J452" s="5">
        <v>1000</v>
      </c>
      <c r="L452" s="6">
        <f t="shared" si="50"/>
        <v>-0.2</v>
      </c>
      <c r="M452" s="6">
        <f t="shared" si="51"/>
        <v>1</v>
      </c>
    </row>
    <row r="453" spans="1:13" ht="16.5" customHeight="1">
      <c r="A453" s="1" t="s">
        <v>18</v>
      </c>
      <c r="B453" s="1" t="s">
        <v>34</v>
      </c>
      <c r="C453" s="1" t="s">
        <v>20</v>
      </c>
      <c r="D453" s="1" t="s">
        <v>309</v>
      </c>
      <c r="E453" s="1" t="s">
        <v>25</v>
      </c>
      <c r="F453" s="1" t="s">
        <v>54</v>
      </c>
      <c r="G453" s="1" t="s">
        <v>85</v>
      </c>
      <c r="H453" s="5">
        <v>2400</v>
      </c>
      <c r="I453" s="5">
        <v>2600</v>
      </c>
      <c r="J453" s="5">
        <v>3150</v>
      </c>
      <c r="L453" s="6">
        <f t="shared" si="50"/>
        <v>0.08333333333333333</v>
      </c>
      <c r="M453" s="6">
        <f t="shared" si="51"/>
        <v>0.3125</v>
      </c>
    </row>
    <row r="454" spans="1:13" ht="16.5" customHeight="1">
      <c r="A454" s="1" t="s">
        <v>18</v>
      </c>
      <c r="B454" s="1" t="s">
        <v>34</v>
      </c>
      <c r="C454" s="1" t="s">
        <v>20</v>
      </c>
      <c r="D454" s="1" t="s">
        <v>309</v>
      </c>
      <c r="E454" s="1" t="s">
        <v>25</v>
      </c>
      <c r="F454" s="1" t="s">
        <v>213</v>
      </c>
      <c r="G454" s="1" t="s">
        <v>104</v>
      </c>
      <c r="H454" s="5">
        <v>3950</v>
      </c>
      <c r="I454" s="5">
        <v>4340.52</v>
      </c>
      <c r="J454" s="5">
        <v>8700</v>
      </c>
      <c r="L454" s="6">
        <f t="shared" si="50"/>
        <v>0.09886582278481024</v>
      </c>
      <c r="M454" s="6">
        <f t="shared" si="51"/>
        <v>1.2025316455696202</v>
      </c>
    </row>
    <row r="455" spans="1:13" ht="16.5" customHeight="1">
      <c r="A455" s="1" t="s">
        <v>18</v>
      </c>
      <c r="B455" s="1" t="s">
        <v>19</v>
      </c>
      <c r="C455" s="1" t="s">
        <v>20</v>
      </c>
      <c r="D455" s="1" t="s">
        <v>311</v>
      </c>
      <c r="E455" s="1" t="s">
        <v>22</v>
      </c>
      <c r="F455" s="1" t="s">
        <v>19</v>
      </c>
      <c r="G455" s="4" t="s">
        <v>312</v>
      </c>
      <c r="H455" s="5"/>
      <c r="I455" s="5"/>
      <c r="J455" s="5"/>
      <c r="L455" s="6"/>
      <c r="M455" s="6"/>
    </row>
    <row r="456" spans="1:13" ht="16.5" customHeight="1">
      <c r="A456" s="1" t="s">
        <v>18</v>
      </c>
      <c r="B456" s="1" t="s">
        <v>34</v>
      </c>
      <c r="C456" s="1" t="s">
        <v>20</v>
      </c>
      <c r="D456" s="1" t="s">
        <v>311</v>
      </c>
      <c r="E456" s="1" t="s">
        <v>25</v>
      </c>
      <c r="F456" s="1" t="s">
        <v>32</v>
      </c>
      <c r="G456" s="1" t="s">
        <v>210</v>
      </c>
      <c r="H456" s="5">
        <v>0</v>
      </c>
      <c r="I456" s="5">
        <v>0</v>
      </c>
      <c r="J456" s="5">
        <v>40448</v>
      </c>
      <c r="L456" s="6"/>
      <c r="M456" s="6"/>
    </row>
    <row r="457" spans="1:13" ht="16.5" customHeight="1">
      <c r="A457" s="1" t="s">
        <v>18</v>
      </c>
      <c r="B457" s="1" t="s">
        <v>34</v>
      </c>
      <c r="C457" s="1" t="s">
        <v>20</v>
      </c>
      <c r="D457" s="1" t="s">
        <v>311</v>
      </c>
      <c r="E457" s="1" t="s">
        <v>25</v>
      </c>
      <c r="F457" s="1" t="s">
        <v>42</v>
      </c>
      <c r="G457" s="1" t="s">
        <v>313</v>
      </c>
      <c r="H457" s="5">
        <v>0</v>
      </c>
      <c r="I457" s="5">
        <v>0</v>
      </c>
      <c r="J457" s="5">
        <v>7596</v>
      </c>
      <c r="L457" s="6"/>
      <c r="M457" s="6"/>
    </row>
    <row r="458" spans="1:13" ht="16.5" customHeight="1">
      <c r="A458" s="1" t="s">
        <v>18</v>
      </c>
      <c r="B458" s="1" t="s">
        <v>34</v>
      </c>
      <c r="C458" s="1" t="s">
        <v>20</v>
      </c>
      <c r="D458" s="1" t="s">
        <v>311</v>
      </c>
      <c r="E458" s="1" t="s">
        <v>25</v>
      </c>
      <c r="F458" s="1" t="s">
        <v>64</v>
      </c>
      <c r="G458" s="1" t="s">
        <v>84</v>
      </c>
      <c r="H458" s="5">
        <v>0</v>
      </c>
      <c r="I458" s="5">
        <v>8158</v>
      </c>
      <c r="J458" s="5">
        <v>0</v>
      </c>
      <c r="L458" s="6"/>
      <c r="M458" s="6"/>
    </row>
    <row r="459" spans="1:13" ht="16.5" customHeight="1">
      <c r="A459" s="1" t="s">
        <v>18</v>
      </c>
      <c r="B459" s="1" t="s">
        <v>34</v>
      </c>
      <c r="C459" s="1" t="s">
        <v>20</v>
      </c>
      <c r="D459" s="1" t="s">
        <v>311</v>
      </c>
      <c r="E459" s="1" t="s">
        <v>25</v>
      </c>
      <c r="F459" s="1" t="s">
        <v>54</v>
      </c>
      <c r="G459" s="1" t="s">
        <v>85</v>
      </c>
      <c r="H459" s="5">
        <v>0</v>
      </c>
      <c r="I459" s="5">
        <v>0</v>
      </c>
      <c r="J459" s="5">
        <v>726</v>
      </c>
      <c r="L459" s="6"/>
      <c r="M459" s="6"/>
    </row>
    <row r="460" spans="1:13" ht="16.5" customHeight="1">
      <c r="A460" s="1" t="s">
        <v>18</v>
      </c>
      <c r="B460" s="1" t="s">
        <v>19</v>
      </c>
      <c r="C460" s="1" t="s">
        <v>20</v>
      </c>
      <c r="D460" s="1" t="s">
        <v>314</v>
      </c>
      <c r="E460" s="1" t="s">
        <v>22</v>
      </c>
      <c r="F460" s="1" t="s">
        <v>19</v>
      </c>
      <c r="G460" s="4" t="s">
        <v>315</v>
      </c>
      <c r="H460" s="5"/>
      <c r="I460" s="5"/>
      <c r="J460" s="5"/>
      <c r="L460" s="6"/>
      <c r="M460" s="6"/>
    </row>
    <row r="461" spans="1:13" ht="16.5" customHeight="1">
      <c r="A461" s="1" t="s">
        <v>18</v>
      </c>
      <c r="B461" s="1" t="s">
        <v>34</v>
      </c>
      <c r="C461" s="1" t="s">
        <v>20</v>
      </c>
      <c r="D461" s="1" t="s">
        <v>314</v>
      </c>
      <c r="E461" s="1" t="s">
        <v>25</v>
      </c>
      <c r="F461" s="1" t="s">
        <v>32</v>
      </c>
      <c r="G461" s="1" t="s">
        <v>210</v>
      </c>
      <c r="H461" s="5">
        <v>59938</v>
      </c>
      <c r="I461" s="5">
        <v>66423.11</v>
      </c>
      <c r="J461" s="5">
        <v>40756</v>
      </c>
      <c r="L461" s="6">
        <f aca="true" t="shared" si="52" ref="L461:L473">(I461-H461)/H461</f>
        <v>0.10819697020254264</v>
      </c>
      <c r="M461" s="6">
        <f aca="true" t="shared" si="53" ref="M461:M473">(J461-H461)/H461</f>
        <v>-0.3200306983883346</v>
      </c>
    </row>
    <row r="462" spans="1:13" ht="16.5" customHeight="1">
      <c r="A462" s="1" t="s">
        <v>18</v>
      </c>
      <c r="B462" s="1" t="s">
        <v>34</v>
      </c>
      <c r="C462" s="1" t="s">
        <v>20</v>
      </c>
      <c r="D462" s="1" t="s">
        <v>314</v>
      </c>
      <c r="E462" s="1" t="s">
        <v>25</v>
      </c>
      <c r="F462" s="1" t="s">
        <v>38</v>
      </c>
      <c r="G462" s="1" t="s">
        <v>39</v>
      </c>
      <c r="H462" s="5">
        <v>13162</v>
      </c>
      <c r="I462" s="5">
        <v>13490</v>
      </c>
      <c r="J462" s="5">
        <v>9765</v>
      </c>
      <c r="L462" s="6">
        <f t="shared" si="52"/>
        <v>0.02492022488983437</v>
      </c>
      <c r="M462" s="6">
        <f t="shared" si="53"/>
        <v>-0.2580914754596566</v>
      </c>
    </row>
    <row r="463" spans="1:13" ht="16.5" customHeight="1">
      <c r="A463" s="1" t="s">
        <v>18</v>
      </c>
      <c r="B463" s="1" t="s">
        <v>34</v>
      </c>
      <c r="C463" s="1" t="s">
        <v>20</v>
      </c>
      <c r="D463" s="1" t="s">
        <v>314</v>
      </c>
      <c r="E463" s="1" t="s">
        <v>25</v>
      </c>
      <c r="F463" s="1" t="s">
        <v>40</v>
      </c>
      <c r="G463" s="1" t="s">
        <v>41</v>
      </c>
      <c r="H463" s="5">
        <v>4585</v>
      </c>
      <c r="I463" s="5">
        <v>4699</v>
      </c>
      <c r="J463" s="5">
        <v>3118</v>
      </c>
      <c r="L463" s="6">
        <f t="shared" si="52"/>
        <v>0.024863685932388222</v>
      </c>
      <c r="M463" s="6">
        <f t="shared" si="53"/>
        <v>-0.31995637949836425</v>
      </c>
    </row>
    <row r="464" spans="1:13" ht="16.5" customHeight="1">
      <c r="A464" s="1" t="s">
        <v>18</v>
      </c>
      <c r="B464" s="1" t="s">
        <v>34</v>
      </c>
      <c r="C464" s="1" t="s">
        <v>20</v>
      </c>
      <c r="D464" s="1" t="s">
        <v>314</v>
      </c>
      <c r="E464" s="1" t="s">
        <v>25</v>
      </c>
      <c r="F464" s="1" t="s">
        <v>42</v>
      </c>
      <c r="G464" s="1" t="s">
        <v>43</v>
      </c>
      <c r="H464" s="5">
        <v>18501</v>
      </c>
      <c r="I464" s="5">
        <v>18060</v>
      </c>
      <c r="J464" s="5">
        <v>12672</v>
      </c>
      <c r="L464" s="6">
        <f t="shared" si="52"/>
        <v>-0.02383654937570942</v>
      </c>
      <c r="M464" s="6">
        <f t="shared" si="53"/>
        <v>-0.3150640505918599</v>
      </c>
    </row>
    <row r="465" spans="1:13" ht="16.5" customHeight="1">
      <c r="A465" s="8" t="s">
        <v>18</v>
      </c>
      <c r="B465" s="8" t="s">
        <v>19</v>
      </c>
      <c r="C465" s="8" t="s">
        <v>20</v>
      </c>
      <c r="D465" s="8" t="s">
        <v>316</v>
      </c>
      <c r="E465" s="8" t="s">
        <v>22</v>
      </c>
      <c r="F465" s="8" t="s">
        <v>19</v>
      </c>
      <c r="G465" s="19" t="s">
        <v>317</v>
      </c>
      <c r="H465" s="20">
        <v>444863</v>
      </c>
      <c r="I465" s="20">
        <v>469702.70957001357</v>
      </c>
      <c r="J465" s="20">
        <v>490107</v>
      </c>
      <c r="L465" s="6">
        <f t="shared" si="52"/>
        <v>0.0558367622616706</v>
      </c>
      <c r="M465" s="6">
        <f t="shared" si="53"/>
        <v>0.10170322099163114</v>
      </c>
    </row>
    <row r="466" spans="1:13" ht="16.5" customHeight="1">
      <c r="A466" s="8" t="s">
        <v>18</v>
      </c>
      <c r="B466" s="8" t="s">
        <v>35</v>
      </c>
      <c r="C466" s="8" t="s">
        <v>20</v>
      </c>
      <c r="D466" s="8" t="s">
        <v>316</v>
      </c>
      <c r="E466" s="8" t="s">
        <v>25</v>
      </c>
      <c r="F466" s="8" t="s">
        <v>32</v>
      </c>
      <c r="G466" s="8" t="s">
        <v>210</v>
      </c>
      <c r="H466" s="9">
        <v>140084</v>
      </c>
      <c r="I466" s="9">
        <v>194750.4</v>
      </c>
      <c r="J466" s="9">
        <v>202540</v>
      </c>
      <c r="L466" s="6">
        <f t="shared" si="52"/>
        <v>0.3902401416293081</v>
      </c>
      <c r="M466" s="6">
        <f t="shared" si="53"/>
        <v>0.4458467776476971</v>
      </c>
    </row>
    <row r="467" spans="1:13" ht="16.5" customHeight="1">
      <c r="A467" s="1" t="s">
        <v>18</v>
      </c>
      <c r="B467" s="1" t="s">
        <v>24</v>
      </c>
      <c r="C467" s="1" t="s">
        <v>20</v>
      </c>
      <c r="D467" s="1" t="s">
        <v>316</v>
      </c>
      <c r="E467" s="1" t="s">
        <v>25</v>
      </c>
      <c r="F467" s="1" t="s">
        <v>96</v>
      </c>
      <c r="G467" s="1" t="s">
        <v>97</v>
      </c>
      <c r="H467" s="5">
        <v>23302</v>
      </c>
      <c r="I467" s="5">
        <v>23264.462767177596</v>
      </c>
      <c r="J467" s="5">
        <v>24195</v>
      </c>
      <c r="L467" s="6">
        <f t="shared" si="52"/>
        <v>-0.0016109017604670798</v>
      </c>
      <c r="M467" s="6">
        <f t="shared" si="53"/>
        <v>0.03832289073899236</v>
      </c>
    </row>
    <row r="468" spans="1:13" ht="16.5" customHeight="1">
      <c r="A468" s="1" t="s">
        <v>18</v>
      </c>
      <c r="B468" s="1" t="s">
        <v>28</v>
      </c>
      <c r="C468" s="1" t="s">
        <v>20</v>
      </c>
      <c r="D468" s="1" t="s">
        <v>316</v>
      </c>
      <c r="E468" s="1" t="s">
        <v>25</v>
      </c>
      <c r="F468" s="1" t="s">
        <v>96</v>
      </c>
      <c r="G468" s="1" t="s">
        <v>97</v>
      </c>
      <c r="H468" s="5">
        <v>39035</v>
      </c>
      <c r="I468" s="5">
        <v>9698.966392586897</v>
      </c>
      <c r="J468" s="5">
        <v>10087</v>
      </c>
      <c r="L468" s="6">
        <f t="shared" si="52"/>
        <v>-0.7515315385529168</v>
      </c>
      <c r="M468" s="6">
        <f t="shared" si="53"/>
        <v>-0.7415908799795056</v>
      </c>
    </row>
    <row r="469" spans="1:13" ht="16.5" customHeight="1">
      <c r="A469" s="1" t="s">
        <v>18</v>
      </c>
      <c r="B469" s="1" t="s">
        <v>29</v>
      </c>
      <c r="C469" s="1" t="s">
        <v>20</v>
      </c>
      <c r="D469" s="1" t="s">
        <v>316</v>
      </c>
      <c r="E469" s="1" t="s">
        <v>25</v>
      </c>
      <c r="F469" s="1" t="s">
        <v>96</v>
      </c>
      <c r="G469" s="1" t="s">
        <v>97</v>
      </c>
      <c r="H469" s="5">
        <v>20328</v>
      </c>
      <c r="I469" s="5">
        <v>30726.230410249085</v>
      </c>
      <c r="J469" s="5">
        <v>31955</v>
      </c>
      <c r="K469" s="1">
        <f>SUM(J466:J469)</f>
        <v>268777</v>
      </c>
      <c r="L469" s="6">
        <f t="shared" si="52"/>
        <v>0.5115225506812813</v>
      </c>
      <c r="M469" s="6">
        <f t="shared" si="53"/>
        <v>0.571969696969697</v>
      </c>
    </row>
    <row r="470" spans="1:13" ht="16.5" customHeight="1">
      <c r="A470" s="1" t="s">
        <v>18</v>
      </c>
      <c r="B470" s="1" t="s">
        <v>35</v>
      </c>
      <c r="C470" s="1" t="s">
        <v>20</v>
      </c>
      <c r="D470" s="1" t="s">
        <v>316</v>
      </c>
      <c r="E470" s="1" t="s">
        <v>25</v>
      </c>
      <c r="F470" s="1" t="s">
        <v>38</v>
      </c>
      <c r="G470" s="1" t="s">
        <v>39</v>
      </c>
      <c r="H470" s="11">
        <v>48916</v>
      </c>
      <c r="I470" s="11">
        <v>61644</v>
      </c>
      <c r="J470" s="5">
        <v>64399</v>
      </c>
      <c r="K470" s="12">
        <f>J470/K469</f>
        <v>0.23960011459313854</v>
      </c>
      <c r="L470" s="6">
        <f t="shared" si="52"/>
        <v>0.2602011611742579</v>
      </c>
      <c r="M470" s="6">
        <f t="shared" si="53"/>
        <v>0.3165222013247199</v>
      </c>
    </row>
    <row r="471" spans="1:13" ht="16.5" customHeight="1">
      <c r="A471" s="1" t="s">
        <v>18</v>
      </c>
      <c r="B471" s="1" t="s">
        <v>35</v>
      </c>
      <c r="C471" s="1" t="s">
        <v>20</v>
      </c>
      <c r="D471" s="1" t="s">
        <v>316</v>
      </c>
      <c r="E471" s="1" t="s">
        <v>25</v>
      </c>
      <c r="F471" s="1" t="s">
        <v>40</v>
      </c>
      <c r="G471" s="1" t="s">
        <v>41</v>
      </c>
      <c r="H471" s="11">
        <v>17040</v>
      </c>
      <c r="I471" s="11">
        <v>21474</v>
      </c>
      <c r="J471" s="5">
        <v>20561</v>
      </c>
      <c r="K471" s="12">
        <f>J471/K469</f>
        <v>0.07649836109488535</v>
      </c>
      <c r="L471" s="6">
        <f t="shared" si="52"/>
        <v>0.2602112676056338</v>
      </c>
      <c r="M471" s="6">
        <f t="shared" si="53"/>
        <v>0.20663145539906103</v>
      </c>
    </row>
    <row r="472" spans="1:13" ht="16.5" customHeight="1">
      <c r="A472" s="1" t="s">
        <v>18</v>
      </c>
      <c r="B472" s="1" t="s">
        <v>35</v>
      </c>
      <c r="C472" s="1" t="s">
        <v>20</v>
      </c>
      <c r="D472" s="1" t="s">
        <v>316</v>
      </c>
      <c r="E472" s="1" t="s">
        <v>25</v>
      </c>
      <c r="F472" s="1" t="s">
        <v>42</v>
      </c>
      <c r="G472" s="1" t="s">
        <v>43</v>
      </c>
      <c r="H472" s="11">
        <v>61031</v>
      </c>
      <c r="I472" s="11">
        <v>66054</v>
      </c>
      <c r="J472" s="5">
        <v>69819</v>
      </c>
      <c r="K472" s="12">
        <f>J472/K469</f>
        <v>0.2597655305327465</v>
      </c>
      <c r="L472" s="6">
        <f t="shared" si="52"/>
        <v>0.08230243646671363</v>
      </c>
      <c r="M472" s="6">
        <f t="shared" si="53"/>
        <v>0.14399239730628696</v>
      </c>
    </row>
    <row r="473" spans="1:13" ht="16.5" customHeight="1">
      <c r="A473" s="1" t="s">
        <v>18</v>
      </c>
      <c r="B473" s="1" t="s">
        <v>35</v>
      </c>
      <c r="C473" s="1" t="s">
        <v>20</v>
      </c>
      <c r="D473" s="1" t="s">
        <v>316</v>
      </c>
      <c r="E473" s="1" t="s">
        <v>25</v>
      </c>
      <c r="F473" s="1" t="s">
        <v>48</v>
      </c>
      <c r="G473" s="1" t="s">
        <v>84</v>
      </c>
      <c r="H473" s="5">
        <v>5000</v>
      </c>
      <c r="I473" s="5">
        <v>5000</v>
      </c>
      <c r="J473" s="5">
        <v>0</v>
      </c>
      <c r="K473" s="14">
        <f>SUM(K470:K472)</f>
        <v>0.5758640062207704</v>
      </c>
      <c r="L473" s="6">
        <f t="shared" si="52"/>
        <v>0</v>
      </c>
      <c r="M473" s="6">
        <f t="shared" si="53"/>
        <v>-1</v>
      </c>
    </row>
    <row r="474" spans="1:13" ht="16.5" customHeight="1">
      <c r="A474" s="1" t="s">
        <v>18</v>
      </c>
      <c r="B474" s="1" t="s">
        <v>35</v>
      </c>
      <c r="C474" s="1" t="s">
        <v>20</v>
      </c>
      <c r="D474" s="1" t="s">
        <v>316</v>
      </c>
      <c r="E474" s="1" t="s">
        <v>25</v>
      </c>
      <c r="F474" s="1" t="s">
        <v>52</v>
      </c>
      <c r="G474" s="1" t="s">
        <v>98</v>
      </c>
      <c r="H474" s="5">
        <v>0</v>
      </c>
      <c r="I474" s="5">
        <v>5306.75</v>
      </c>
      <c r="J474" s="5">
        <v>5000</v>
      </c>
      <c r="L474" s="6"/>
      <c r="M474" s="6"/>
    </row>
    <row r="475" spans="1:13" ht="16.5" customHeight="1">
      <c r="A475" s="1" t="s">
        <v>18</v>
      </c>
      <c r="B475" s="1" t="s">
        <v>24</v>
      </c>
      <c r="C475" s="1" t="s">
        <v>20</v>
      </c>
      <c r="D475" s="1" t="s">
        <v>316</v>
      </c>
      <c r="E475" s="1" t="s">
        <v>25</v>
      </c>
      <c r="F475" s="1" t="s">
        <v>54</v>
      </c>
      <c r="G475" s="1" t="s">
        <v>85</v>
      </c>
      <c r="H475" s="5">
        <v>22500</v>
      </c>
      <c r="I475" s="5">
        <v>11024.56</v>
      </c>
      <c r="J475" s="5">
        <v>17500</v>
      </c>
      <c r="L475" s="6">
        <f aca="true" t="shared" si="54" ref="L475:L483">(I475-H475)/H475</f>
        <v>-0.5100195555555556</v>
      </c>
      <c r="M475" s="6">
        <f aca="true" t="shared" si="55" ref="M475:M483">(J475-H475)/H475</f>
        <v>-0.2222222222222222</v>
      </c>
    </row>
    <row r="476" spans="1:13" ht="16.5" customHeight="1">
      <c r="A476" s="1" t="s">
        <v>18</v>
      </c>
      <c r="B476" s="1" t="s">
        <v>35</v>
      </c>
      <c r="C476" s="1" t="s">
        <v>20</v>
      </c>
      <c r="D476" s="1" t="s">
        <v>316</v>
      </c>
      <c r="E476" s="1" t="s">
        <v>25</v>
      </c>
      <c r="F476" s="1" t="s">
        <v>75</v>
      </c>
      <c r="G476" s="1" t="s">
        <v>104</v>
      </c>
      <c r="H476" s="5">
        <v>17127</v>
      </c>
      <c r="I476" s="5">
        <v>5967.82</v>
      </c>
      <c r="J476" s="5">
        <v>0</v>
      </c>
      <c r="L476" s="6">
        <f t="shared" si="54"/>
        <v>-0.6515548549074561</v>
      </c>
      <c r="M476" s="6">
        <f t="shared" si="55"/>
        <v>-1</v>
      </c>
    </row>
    <row r="477" spans="1:13" ht="16.5" customHeight="1">
      <c r="A477" s="1" t="s">
        <v>18</v>
      </c>
      <c r="B477" s="1" t="s">
        <v>82</v>
      </c>
      <c r="C477" s="1" t="s">
        <v>20</v>
      </c>
      <c r="D477" s="1" t="s">
        <v>316</v>
      </c>
      <c r="E477" s="1" t="s">
        <v>25</v>
      </c>
      <c r="F477" s="1" t="s">
        <v>318</v>
      </c>
      <c r="G477" s="1" t="s">
        <v>319</v>
      </c>
      <c r="H477" s="5">
        <v>25750</v>
      </c>
      <c r="I477" s="5">
        <v>25750</v>
      </c>
      <c r="J477" s="5">
        <v>26265</v>
      </c>
      <c r="L477" s="6">
        <f t="shared" si="54"/>
        <v>0</v>
      </c>
      <c r="M477" s="6">
        <f t="shared" si="55"/>
        <v>0.02</v>
      </c>
    </row>
    <row r="478" spans="1:13" ht="16.5" customHeight="1">
      <c r="A478" s="15" t="s">
        <v>18</v>
      </c>
      <c r="B478" s="15" t="s">
        <v>82</v>
      </c>
      <c r="C478" s="15" t="s">
        <v>20</v>
      </c>
      <c r="D478" s="15" t="s">
        <v>316</v>
      </c>
      <c r="E478" s="15" t="s">
        <v>25</v>
      </c>
      <c r="F478" s="15" t="s">
        <v>69</v>
      </c>
      <c r="G478" s="15" t="s">
        <v>95</v>
      </c>
      <c r="H478" s="15">
        <v>24750</v>
      </c>
      <c r="I478" s="15">
        <v>9041.52</v>
      </c>
      <c r="J478" s="15">
        <v>17786</v>
      </c>
      <c r="L478" s="6">
        <f t="shared" si="54"/>
        <v>-0.6346860606060606</v>
      </c>
      <c r="M478" s="6">
        <f t="shared" si="55"/>
        <v>-0.2813737373737374</v>
      </c>
    </row>
    <row r="479" spans="1:13" ht="16.5" customHeight="1">
      <c r="A479" s="8" t="s">
        <v>18</v>
      </c>
      <c r="B479" s="8" t="s">
        <v>19</v>
      </c>
      <c r="C479" s="8" t="s">
        <v>20</v>
      </c>
      <c r="D479" s="8" t="s">
        <v>320</v>
      </c>
      <c r="E479" s="8" t="s">
        <v>22</v>
      </c>
      <c r="F479" s="8" t="s">
        <v>19</v>
      </c>
      <c r="G479" s="19" t="s">
        <v>321</v>
      </c>
      <c r="H479" s="20">
        <v>87612</v>
      </c>
      <c r="I479" s="20">
        <v>172139.43</v>
      </c>
      <c r="J479" s="20">
        <v>181000</v>
      </c>
      <c r="L479" s="6">
        <f t="shared" si="54"/>
        <v>0.9647928365977263</v>
      </c>
      <c r="M479" s="6">
        <f t="shared" si="55"/>
        <v>1.0659270419577227</v>
      </c>
    </row>
    <row r="480" spans="1:13" ht="16.5" customHeight="1">
      <c r="A480" s="8" t="s">
        <v>18</v>
      </c>
      <c r="B480" s="8" t="s">
        <v>35</v>
      </c>
      <c r="C480" s="8" t="s">
        <v>20</v>
      </c>
      <c r="D480" s="8" t="s">
        <v>320</v>
      </c>
      <c r="E480" s="8" t="s">
        <v>25</v>
      </c>
      <c r="F480" s="8" t="s">
        <v>26</v>
      </c>
      <c r="G480" s="8" t="s">
        <v>253</v>
      </c>
      <c r="H480" s="9">
        <v>56524</v>
      </c>
      <c r="I480" s="9">
        <v>109122</v>
      </c>
      <c r="J480" s="9">
        <v>113487</v>
      </c>
      <c r="L480" s="6">
        <f t="shared" si="54"/>
        <v>0.9305427782888684</v>
      </c>
      <c r="M480" s="6">
        <f t="shared" si="55"/>
        <v>1.0077666124124265</v>
      </c>
    </row>
    <row r="481" spans="1:13" ht="16.5" customHeight="1">
      <c r="A481" s="1" t="s">
        <v>18</v>
      </c>
      <c r="B481" s="1" t="s">
        <v>35</v>
      </c>
      <c r="C481" s="1" t="s">
        <v>20</v>
      </c>
      <c r="D481" s="1" t="s">
        <v>320</v>
      </c>
      <c r="E481" s="15" t="s">
        <v>25</v>
      </c>
      <c r="F481" s="1" t="s">
        <v>38</v>
      </c>
      <c r="G481" s="1" t="s">
        <v>39</v>
      </c>
      <c r="H481" s="5">
        <v>12413</v>
      </c>
      <c r="I481" s="5">
        <v>22865</v>
      </c>
      <c r="J481" s="5">
        <v>27191</v>
      </c>
      <c r="L481" s="6">
        <f t="shared" si="54"/>
        <v>0.8420204624184323</v>
      </c>
      <c r="M481" s="6">
        <f t="shared" si="55"/>
        <v>1.1905260613872553</v>
      </c>
    </row>
    <row r="482" spans="1:13" ht="16.5" customHeight="1">
      <c r="A482" s="1" t="s">
        <v>18</v>
      </c>
      <c r="B482" s="1" t="s">
        <v>35</v>
      </c>
      <c r="C482" s="1" t="s">
        <v>20</v>
      </c>
      <c r="D482" s="1" t="s">
        <v>320</v>
      </c>
      <c r="E482" s="15" t="s">
        <v>25</v>
      </c>
      <c r="F482" s="1" t="s">
        <v>40</v>
      </c>
      <c r="G482" s="1" t="s">
        <v>41</v>
      </c>
      <c r="H482" s="5">
        <v>4324</v>
      </c>
      <c r="I482" s="5">
        <v>7965</v>
      </c>
      <c r="J482" s="5">
        <v>8682</v>
      </c>
      <c r="L482" s="6">
        <f t="shared" si="54"/>
        <v>0.8420444033302498</v>
      </c>
      <c r="M482" s="6">
        <f t="shared" si="55"/>
        <v>1.0078630897317298</v>
      </c>
    </row>
    <row r="483" spans="1:13" ht="16.5" customHeight="1">
      <c r="A483" s="1" t="s">
        <v>18</v>
      </c>
      <c r="B483" s="1" t="s">
        <v>35</v>
      </c>
      <c r="C483" s="1" t="s">
        <v>20</v>
      </c>
      <c r="D483" s="1" t="s">
        <v>320</v>
      </c>
      <c r="E483" s="15" t="s">
        <v>25</v>
      </c>
      <c r="F483" s="1" t="s">
        <v>42</v>
      </c>
      <c r="G483" s="1" t="s">
        <v>43</v>
      </c>
      <c r="H483" s="5">
        <v>14351</v>
      </c>
      <c r="I483" s="5">
        <v>29934</v>
      </c>
      <c r="J483" s="5">
        <v>31640</v>
      </c>
      <c r="L483" s="6">
        <f t="shared" si="54"/>
        <v>1.085847676120131</v>
      </c>
      <c r="M483" s="6">
        <f t="shared" si="55"/>
        <v>1.204724409448819</v>
      </c>
    </row>
    <row r="484" spans="1:13" ht="16.5" customHeight="1">
      <c r="A484" s="1" t="s">
        <v>18</v>
      </c>
      <c r="B484" s="1" t="s">
        <v>35</v>
      </c>
      <c r="C484" s="1" t="s">
        <v>20</v>
      </c>
      <c r="D484" s="1" t="s">
        <v>320</v>
      </c>
      <c r="E484" s="15" t="s">
        <v>25</v>
      </c>
      <c r="F484" s="1" t="s">
        <v>114</v>
      </c>
      <c r="G484" s="1" t="s">
        <v>98</v>
      </c>
      <c r="H484" s="5">
        <v>0</v>
      </c>
      <c r="I484" s="5">
        <v>2097</v>
      </c>
      <c r="J484" s="5">
        <v>0</v>
      </c>
      <c r="L484" s="6"/>
      <c r="M484" s="6"/>
    </row>
    <row r="485" spans="1:13" ht="16.5" customHeight="1">
      <c r="A485" s="1" t="s">
        <v>18</v>
      </c>
      <c r="B485" s="15" t="s">
        <v>35</v>
      </c>
      <c r="C485" s="15" t="s">
        <v>20</v>
      </c>
      <c r="D485" s="15" t="s">
        <v>320</v>
      </c>
      <c r="E485" s="15" t="s">
        <v>25</v>
      </c>
      <c r="F485" s="15" t="s">
        <v>54</v>
      </c>
      <c r="G485" s="1" t="s">
        <v>85</v>
      </c>
      <c r="H485" s="5">
        <v>0</v>
      </c>
      <c r="I485" s="5">
        <v>156.43</v>
      </c>
      <c r="J485" s="5">
        <v>0</v>
      </c>
      <c r="L485" s="6"/>
      <c r="M485" s="6"/>
    </row>
    <row r="486" spans="1:13" ht="16.5" customHeight="1">
      <c r="A486" s="8" t="s">
        <v>18</v>
      </c>
      <c r="B486" s="8" t="s">
        <v>19</v>
      </c>
      <c r="C486" s="8" t="s">
        <v>20</v>
      </c>
      <c r="D486" s="8" t="s">
        <v>322</v>
      </c>
      <c r="E486" s="8" t="s">
        <v>22</v>
      </c>
      <c r="F486" s="8" t="s">
        <v>19</v>
      </c>
      <c r="G486" s="19" t="s">
        <v>323</v>
      </c>
      <c r="H486" s="20">
        <v>44613</v>
      </c>
      <c r="I486" s="20">
        <v>56784</v>
      </c>
      <c r="J486" s="20">
        <v>53945</v>
      </c>
      <c r="L486" s="6">
        <f>(I486-H486)/H486</f>
        <v>0.2728128572389214</v>
      </c>
      <c r="M486" s="6">
        <f>(J486-H486)/H486</f>
        <v>0.20917669737520453</v>
      </c>
    </row>
    <row r="487" spans="1:13" ht="16.5" customHeight="1">
      <c r="A487" s="8" t="s">
        <v>18</v>
      </c>
      <c r="B487" s="8" t="s">
        <v>35</v>
      </c>
      <c r="C487" s="8" t="s">
        <v>20</v>
      </c>
      <c r="D487" s="8" t="s">
        <v>322</v>
      </c>
      <c r="E487" s="20" t="s">
        <v>25</v>
      </c>
      <c r="F487" s="8" t="s">
        <v>26</v>
      </c>
      <c r="G487" s="8" t="s">
        <v>253</v>
      </c>
      <c r="H487" s="9">
        <v>34317</v>
      </c>
      <c r="I487" s="9">
        <v>821.21</v>
      </c>
      <c r="J487" s="9">
        <v>0</v>
      </c>
      <c r="L487" s="6">
        <f>(I487-H487)/H487</f>
        <v>-0.9760698779030801</v>
      </c>
      <c r="M487" s="6">
        <f>(J487-H487)/H487</f>
        <v>-1</v>
      </c>
    </row>
    <row r="488" spans="1:13" ht="16.5" customHeight="1">
      <c r="A488" s="1" t="s">
        <v>18</v>
      </c>
      <c r="B488" s="1" t="s">
        <v>35</v>
      </c>
      <c r="C488" s="1" t="s">
        <v>20</v>
      </c>
      <c r="D488" s="1" t="s">
        <v>322</v>
      </c>
      <c r="E488" s="15" t="s">
        <v>25</v>
      </c>
      <c r="F488" s="1" t="s">
        <v>96</v>
      </c>
      <c r="G488" s="1" t="s">
        <v>324</v>
      </c>
      <c r="H488" s="5">
        <v>0</v>
      </c>
      <c r="I488" s="5">
        <v>39180.05</v>
      </c>
      <c r="J488" s="5">
        <v>40747</v>
      </c>
      <c r="L488" s="6"/>
      <c r="M488" s="6"/>
    </row>
    <row r="489" spans="1:13" ht="16.5" customHeight="1">
      <c r="A489" s="1" t="s">
        <v>18</v>
      </c>
      <c r="B489" s="1" t="s">
        <v>35</v>
      </c>
      <c r="C489" s="1" t="s">
        <v>20</v>
      </c>
      <c r="D489" s="1" t="s">
        <v>322</v>
      </c>
      <c r="E489" s="15" t="s">
        <v>25</v>
      </c>
      <c r="F489" s="1" t="s">
        <v>38</v>
      </c>
      <c r="G489" s="1" t="s">
        <v>39</v>
      </c>
      <c r="H489" s="5">
        <v>7536</v>
      </c>
      <c r="I489" s="5">
        <v>7536</v>
      </c>
      <c r="J489" s="5">
        <v>9763</v>
      </c>
      <c r="L489" s="6">
        <f>(I489-H489)/H489</f>
        <v>0</v>
      </c>
      <c r="M489" s="6">
        <f>(J489-H489)/H489</f>
        <v>0.2955148619957537</v>
      </c>
    </row>
    <row r="490" spans="1:13" ht="16.5" customHeight="1">
      <c r="A490" s="1" t="s">
        <v>18</v>
      </c>
      <c r="B490" s="1" t="s">
        <v>35</v>
      </c>
      <c r="C490" s="1" t="s">
        <v>20</v>
      </c>
      <c r="D490" s="1" t="s">
        <v>322</v>
      </c>
      <c r="E490" s="15" t="s">
        <v>25</v>
      </c>
      <c r="F490" s="1" t="s">
        <v>40</v>
      </c>
      <c r="G490" s="1" t="s">
        <v>41</v>
      </c>
      <c r="H490" s="5">
        <v>2625</v>
      </c>
      <c r="I490" s="5">
        <v>2625</v>
      </c>
      <c r="J490" s="5">
        <v>3117</v>
      </c>
      <c r="L490" s="6">
        <f>(I490-H490)/H490</f>
        <v>0</v>
      </c>
      <c r="M490" s="6">
        <f>(J490-H490)/H490</f>
        <v>0.18742857142857142</v>
      </c>
    </row>
    <row r="491" spans="1:13" ht="16.5" customHeight="1">
      <c r="A491" s="1" t="s">
        <v>18</v>
      </c>
      <c r="B491" s="1" t="s">
        <v>35</v>
      </c>
      <c r="C491" s="1" t="s">
        <v>20</v>
      </c>
      <c r="D491" s="1" t="s">
        <v>322</v>
      </c>
      <c r="E491" s="15" t="s">
        <v>25</v>
      </c>
      <c r="F491" s="1" t="s">
        <v>42</v>
      </c>
      <c r="G491" s="1" t="s">
        <v>43</v>
      </c>
      <c r="H491" s="5">
        <v>135</v>
      </c>
      <c r="I491" s="5">
        <v>0</v>
      </c>
      <c r="J491" s="5">
        <v>318</v>
      </c>
      <c r="L491" s="6">
        <f>(I491-H491)/H491</f>
        <v>-1</v>
      </c>
      <c r="M491" s="6">
        <f>(J491-H491)/H491</f>
        <v>1.3555555555555556</v>
      </c>
    </row>
    <row r="492" spans="1:13" ht="16.5" customHeight="1">
      <c r="A492" s="1" t="s">
        <v>18</v>
      </c>
      <c r="B492" s="15" t="s">
        <v>35</v>
      </c>
      <c r="C492" s="15" t="s">
        <v>20</v>
      </c>
      <c r="D492" s="15" t="s">
        <v>322</v>
      </c>
      <c r="E492" s="15" t="s">
        <v>25</v>
      </c>
      <c r="F492" s="15" t="s">
        <v>64</v>
      </c>
      <c r="G492" s="1" t="s">
        <v>84</v>
      </c>
      <c r="H492" s="5">
        <v>0</v>
      </c>
      <c r="I492" s="5">
        <v>3975</v>
      </c>
      <c r="J492" s="5">
        <v>0</v>
      </c>
      <c r="L492" s="6"/>
      <c r="M492" s="6"/>
    </row>
    <row r="493" spans="1:13" ht="16.5" customHeight="1">
      <c r="A493" s="1" t="s">
        <v>18</v>
      </c>
      <c r="B493" s="15" t="s">
        <v>35</v>
      </c>
      <c r="C493" s="15" t="s">
        <v>20</v>
      </c>
      <c r="D493" s="15" t="s">
        <v>322</v>
      </c>
      <c r="E493" s="15" t="s">
        <v>25</v>
      </c>
      <c r="F493" s="15" t="s">
        <v>114</v>
      </c>
      <c r="G493" s="1" t="s">
        <v>98</v>
      </c>
      <c r="H493" s="5">
        <v>0</v>
      </c>
      <c r="I493" s="5">
        <v>1453</v>
      </c>
      <c r="J493" s="5">
        <v>0</v>
      </c>
      <c r="L493" s="6"/>
      <c r="M493" s="6"/>
    </row>
    <row r="494" spans="1:13" ht="16.5" customHeight="1">
      <c r="A494" s="1" t="s">
        <v>18</v>
      </c>
      <c r="B494" s="15" t="s">
        <v>35</v>
      </c>
      <c r="C494" s="15" t="s">
        <v>20</v>
      </c>
      <c r="D494" s="15" t="s">
        <v>322</v>
      </c>
      <c r="E494" s="15" t="s">
        <v>25</v>
      </c>
      <c r="F494" s="15" t="s">
        <v>54</v>
      </c>
      <c r="G494" s="1" t="s">
        <v>85</v>
      </c>
      <c r="H494" s="5">
        <v>0</v>
      </c>
      <c r="I494" s="5">
        <v>1193.74</v>
      </c>
      <c r="J494" s="5">
        <v>0</v>
      </c>
      <c r="L494" s="6"/>
      <c r="M494" s="6"/>
    </row>
    <row r="495" spans="1:13" ht="16.5" customHeight="1">
      <c r="A495" s="8" t="s">
        <v>18</v>
      </c>
      <c r="B495" s="8" t="s">
        <v>19</v>
      </c>
      <c r="C495" s="8" t="s">
        <v>20</v>
      </c>
      <c r="D495" s="8" t="s">
        <v>325</v>
      </c>
      <c r="E495" s="8" t="s">
        <v>22</v>
      </c>
      <c r="F495" s="8" t="s">
        <v>19</v>
      </c>
      <c r="G495" s="19" t="s">
        <v>326</v>
      </c>
      <c r="H495" s="20">
        <v>41816</v>
      </c>
      <c r="I495" s="20">
        <v>45479</v>
      </c>
      <c r="J495" s="20">
        <v>48037</v>
      </c>
      <c r="L495" s="6">
        <f aca="true" t="shared" si="56" ref="L495:L501">(I495-H495)/H495</f>
        <v>0.08759804859383968</v>
      </c>
      <c r="M495" s="6">
        <f aca="true" t="shared" si="57" ref="M495:M501">(J495-H495)/H495</f>
        <v>0.14877080543332696</v>
      </c>
    </row>
    <row r="496" spans="1:13" ht="16.5" customHeight="1">
      <c r="A496" s="8" t="s">
        <v>18</v>
      </c>
      <c r="B496" s="8" t="s">
        <v>35</v>
      </c>
      <c r="C496" s="8" t="s">
        <v>20</v>
      </c>
      <c r="D496" s="8" t="s">
        <v>325</v>
      </c>
      <c r="E496" s="20" t="s">
        <v>25</v>
      </c>
      <c r="F496" s="8" t="s">
        <v>26</v>
      </c>
      <c r="G496" s="8" t="s">
        <v>253</v>
      </c>
      <c r="H496" s="9">
        <v>28083</v>
      </c>
      <c r="I496" s="9">
        <v>28122</v>
      </c>
      <c r="J496" s="9">
        <v>29247</v>
      </c>
      <c r="L496" s="6">
        <f t="shared" si="56"/>
        <v>0.0013887405191753018</v>
      </c>
      <c r="M496" s="6">
        <f t="shared" si="57"/>
        <v>0.041448563187693625</v>
      </c>
    </row>
    <row r="497" spans="1:13" ht="16.5" customHeight="1">
      <c r="A497" s="1" t="s">
        <v>18</v>
      </c>
      <c r="B497" s="1" t="s">
        <v>35</v>
      </c>
      <c r="C497" s="1" t="s">
        <v>20</v>
      </c>
      <c r="D497" s="1" t="s">
        <v>325</v>
      </c>
      <c r="E497" s="15" t="s">
        <v>25</v>
      </c>
      <c r="F497" s="1" t="s">
        <v>38</v>
      </c>
      <c r="G497" s="1" t="s">
        <v>39</v>
      </c>
      <c r="H497" s="5">
        <v>6167</v>
      </c>
      <c r="I497" s="5">
        <v>6176</v>
      </c>
      <c r="J497" s="5">
        <v>7008</v>
      </c>
      <c r="L497" s="6">
        <f t="shared" si="56"/>
        <v>0.0014593805740230259</v>
      </c>
      <c r="M497" s="6">
        <f t="shared" si="57"/>
        <v>0.13637100697259608</v>
      </c>
    </row>
    <row r="498" spans="1:13" ht="16.5" customHeight="1">
      <c r="A498" s="1" t="s">
        <v>18</v>
      </c>
      <c r="B498" s="1" t="s">
        <v>35</v>
      </c>
      <c r="C498" s="1" t="s">
        <v>20</v>
      </c>
      <c r="D498" s="1" t="s">
        <v>325</v>
      </c>
      <c r="E498" s="15" t="s">
        <v>25</v>
      </c>
      <c r="F498" s="1" t="s">
        <v>40</v>
      </c>
      <c r="G498" s="1" t="s">
        <v>41</v>
      </c>
      <c r="H498" s="5">
        <v>2148</v>
      </c>
      <c r="I498" s="5">
        <v>2151</v>
      </c>
      <c r="J498" s="5">
        <v>2237</v>
      </c>
      <c r="L498" s="6">
        <f t="shared" si="56"/>
        <v>0.0013966480446927375</v>
      </c>
      <c r="M498" s="6">
        <f t="shared" si="57"/>
        <v>0.04143389199255121</v>
      </c>
    </row>
    <row r="499" spans="1:13" ht="16.5" customHeight="1">
      <c r="A499" s="1" t="s">
        <v>18</v>
      </c>
      <c r="B499" s="1" t="s">
        <v>35</v>
      </c>
      <c r="C499" s="1" t="s">
        <v>20</v>
      </c>
      <c r="D499" s="1" t="s">
        <v>325</v>
      </c>
      <c r="E499" s="15" t="s">
        <v>25</v>
      </c>
      <c r="F499" s="1" t="s">
        <v>42</v>
      </c>
      <c r="G499" s="1" t="s">
        <v>43</v>
      </c>
      <c r="H499" s="5">
        <v>2918</v>
      </c>
      <c r="I499" s="5">
        <v>9030</v>
      </c>
      <c r="J499" s="5">
        <v>9545</v>
      </c>
      <c r="L499" s="6">
        <f t="shared" si="56"/>
        <v>2.094585332419465</v>
      </c>
      <c r="M499" s="6">
        <f t="shared" si="57"/>
        <v>2.2710760795065115</v>
      </c>
    </row>
    <row r="500" spans="1:13" ht="16.5" customHeight="1">
      <c r="A500" s="1" t="s">
        <v>18</v>
      </c>
      <c r="B500" s="1" t="s">
        <v>35</v>
      </c>
      <c r="C500" s="1" t="s">
        <v>20</v>
      </c>
      <c r="D500" s="1" t="s">
        <v>325</v>
      </c>
      <c r="E500" s="15" t="s">
        <v>25</v>
      </c>
      <c r="F500" s="15" t="s">
        <v>54</v>
      </c>
      <c r="G500" s="1" t="s">
        <v>85</v>
      </c>
      <c r="H500" s="5">
        <v>2500</v>
      </c>
      <c r="I500" s="5">
        <v>0</v>
      </c>
      <c r="J500" s="5">
        <v>0</v>
      </c>
      <c r="L500" s="6">
        <f t="shared" si="56"/>
        <v>-1</v>
      </c>
      <c r="M500" s="6">
        <f t="shared" si="57"/>
        <v>-1</v>
      </c>
    </row>
    <row r="501" spans="1:13" ht="16.5" customHeight="1">
      <c r="A501" s="20" t="s">
        <v>79</v>
      </c>
      <c r="B501" s="20" t="s">
        <v>19</v>
      </c>
      <c r="C501" s="20" t="s">
        <v>20</v>
      </c>
      <c r="D501" s="20" t="s">
        <v>327</v>
      </c>
      <c r="E501" s="20" t="s">
        <v>22</v>
      </c>
      <c r="F501" s="20" t="s">
        <v>19</v>
      </c>
      <c r="G501" s="19" t="s">
        <v>328</v>
      </c>
      <c r="H501" s="20">
        <v>33539</v>
      </c>
      <c r="I501" s="20">
        <v>39175</v>
      </c>
      <c r="J501" s="20">
        <v>33539</v>
      </c>
      <c r="L501" s="6">
        <f t="shared" si="56"/>
        <v>0.16804317361877216</v>
      </c>
      <c r="M501" s="6">
        <f t="shared" si="57"/>
        <v>0</v>
      </c>
    </row>
    <row r="502" spans="1:13" ht="16.5" customHeight="1">
      <c r="A502" s="8" t="s">
        <v>79</v>
      </c>
      <c r="B502" s="8" t="s">
        <v>93</v>
      </c>
      <c r="C502" s="8" t="s">
        <v>20</v>
      </c>
      <c r="D502" s="8" t="s">
        <v>327</v>
      </c>
      <c r="E502" s="8" t="s">
        <v>25</v>
      </c>
      <c r="F502" s="8" t="s">
        <v>92</v>
      </c>
      <c r="G502" s="8" t="s">
        <v>329</v>
      </c>
      <c r="H502" s="9">
        <v>0</v>
      </c>
      <c r="I502" s="9">
        <v>0</v>
      </c>
      <c r="J502" s="9">
        <v>0</v>
      </c>
      <c r="L502" s="6"/>
      <c r="M502" s="6"/>
    </row>
    <row r="503" spans="1:13" ht="16.5" customHeight="1">
      <c r="A503" s="1" t="s">
        <v>79</v>
      </c>
      <c r="B503" s="1" t="s">
        <v>93</v>
      </c>
      <c r="C503" s="1" t="s">
        <v>20</v>
      </c>
      <c r="D503" s="1" t="s">
        <v>327</v>
      </c>
      <c r="E503" s="1" t="s">
        <v>25</v>
      </c>
      <c r="F503" s="1" t="s">
        <v>96</v>
      </c>
      <c r="G503" s="1" t="s">
        <v>97</v>
      </c>
      <c r="H503" s="5">
        <v>27903</v>
      </c>
      <c r="I503" s="5">
        <v>27903</v>
      </c>
      <c r="J503" s="5">
        <v>25408</v>
      </c>
      <c r="L503" s="6">
        <f>(I503-H503)/H503</f>
        <v>0</v>
      </c>
      <c r="M503" s="6">
        <f>(J503-H503)/H503</f>
        <v>-0.08941690857613876</v>
      </c>
    </row>
    <row r="504" spans="1:13" ht="16.5" customHeight="1">
      <c r="A504" s="1" t="s">
        <v>79</v>
      </c>
      <c r="B504" s="1" t="s">
        <v>93</v>
      </c>
      <c r="C504" s="1" t="s">
        <v>20</v>
      </c>
      <c r="D504" s="1" t="s">
        <v>327</v>
      </c>
      <c r="E504" s="1" t="s">
        <v>25</v>
      </c>
      <c r="F504" s="1" t="s">
        <v>38</v>
      </c>
      <c r="G504" s="1" t="s">
        <v>39</v>
      </c>
      <c r="H504" s="5">
        <v>0</v>
      </c>
      <c r="I504" s="5">
        <v>0</v>
      </c>
      <c r="J504" s="5">
        <v>0</v>
      </c>
      <c r="L504" s="6"/>
      <c r="M504" s="6"/>
    </row>
    <row r="505" spans="1:13" ht="16.5" customHeight="1">
      <c r="A505" s="1" t="s">
        <v>79</v>
      </c>
      <c r="B505" s="1" t="s">
        <v>93</v>
      </c>
      <c r="C505" s="1" t="s">
        <v>20</v>
      </c>
      <c r="D505" s="1" t="s">
        <v>327</v>
      </c>
      <c r="E505" s="1" t="s">
        <v>25</v>
      </c>
      <c r="F505" s="1" t="s">
        <v>40</v>
      </c>
      <c r="G505" s="1" t="s">
        <v>41</v>
      </c>
      <c r="H505" s="5">
        <v>5636</v>
      </c>
      <c r="I505" s="5">
        <v>11272</v>
      </c>
      <c r="J505" s="5">
        <v>8131</v>
      </c>
      <c r="L505" s="6">
        <f>(I505-H505)/H505</f>
        <v>1</v>
      </c>
      <c r="M505" s="6">
        <f>(J505-H505)/H505</f>
        <v>0.44268985095812635</v>
      </c>
    </row>
    <row r="506" spans="1:13" ht="16.5" customHeight="1">
      <c r="A506" s="8" t="s">
        <v>18</v>
      </c>
      <c r="B506" s="8" t="s">
        <v>19</v>
      </c>
      <c r="C506" s="8" t="s">
        <v>20</v>
      </c>
      <c r="D506" s="8" t="s">
        <v>330</v>
      </c>
      <c r="E506" s="8" t="s">
        <v>22</v>
      </c>
      <c r="F506" s="8" t="s">
        <v>19</v>
      </c>
      <c r="G506" s="19" t="s">
        <v>331</v>
      </c>
      <c r="H506" s="20">
        <v>825168</v>
      </c>
      <c r="I506" s="20">
        <v>846030</v>
      </c>
      <c r="J506" s="20">
        <v>846030</v>
      </c>
      <c r="L506" s="6">
        <f>(I506-H506)/H506</f>
        <v>0.025282124367401546</v>
      </c>
      <c r="M506" s="6">
        <f>(J506-H506)/H506</f>
        <v>0.025282124367401546</v>
      </c>
    </row>
    <row r="507" spans="1:13" ht="16.5" customHeight="1">
      <c r="A507" s="8" t="s">
        <v>18</v>
      </c>
      <c r="B507" s="8" t="s">
        <v>35</v>
      </c>
      <c r="C507" s="8" t="s">
        <v>20</v>
      </c>
      <c r="D507" s="8" t="s">
        <v>330</v>
      </c>
      <c r="E507" s="8" t="s">
        <v>25</v>
      </c>
      <c r="F507" s="8" t="s">
        <v>32</v>
      </c>
      <c r="G507" s="8" t="s">
        <v>210</v>
      </c>
      <c r="H507" s="9">
        <v>605060</v>
      </c>
      <c r="I507" s="9">
        <v>605060</v>
      </c>
      <c r="J507" s="9">
        <v>506605</v>
      </c>
      <c r="L507" s="6">
        <f>(I507-H507)/H507</f>
        <v>0</v>
      </c>
      <c r="M507" s="6">
        <f>(J507-H507)/H507</f>
        <v>-0.1627193997289525</v>
      </c>
    </row>
    <row r="508" spans="1:13" ht="16.5" customHeight="1">
      <c r="A508" s="1" t="s">
        <v>18</v>
      </c>
      <c r="B508" s="1" t="s">
        <v>35</v>
      </c>
      <c r="C508" s="1" t="s">
        <v>20</v>
      </c>
      <c r="D508" s="1" t="s">
        <v>330</v>
      </c>
      <c r="E508" s="1" t="s">
        <v>25</v>
      </c>
      <c r="F508" s="1" t="s">
        <v>69</v>
      </c>
      <c r="G508" s="1" t="s">
        <v>95</v>
      </c>
      <c r="H508" s="5">
        <v>0</v>
      </c>
      <c r="I508" s="5">
        <v>0</v>
      </c>
      <c r="J508" s="5">
        <v>0</v>
      </c>
      <c r="L508" s="6"/>
      <c r="M508" s="6"/>
    </row>
    <row r="509" spans="1:13" ht="16.5" customHeight="1">
      <c r="A509" s="1" t="s">
        <v>18</v>
      </c>
      <c r="B509" s="1" t="s">
        <v>35</v>
      </c>
      <c r="C509" s="1" t="s">
        <v>20</v>
      </c>
      <c r="D509" s="1" t="s">
        <v>330</v>
      </c>
      <c r="E509" s="1" t="s">
        <v>25</v>
      </c>
      <c r="F509" s="1" t="s">
        <v>96</v>
      </c>
      <c r="G509" s="1" t="s">
        <v>97</v>
      </c>
      <c r="H509" s="5">
        <v>29685</v>
      </c>
      <c r="I509" s="5">
        <v>29685</v>
      </c>
      <c r="J509" s="5">
        <v>0</v>
      </c>
      <c r="K509" s="1">
        <f>J507</f>
        <v>506605</v>
      </c>
      <c r="L509" s="6">
        <f>(I509-H509)/H509</f>
        <v>0</v>
      </c>
      <c r="M509" s="6">
        <f>(J509-H509)/H509</f>
        <v>-1</v>
      </c>
    </row>
    <row r="510" spans="1:13" ht="16.5" customHeight="1">
      <c r="A510" s="1" t="s">
        <v>18</v>
      </c>
      <c r="B510" s="1" t="s">
        <v>35</v>
      </c>
      <c r="C510" s="1" t="s">
        <v>20</v>
      </c>
      <c r="D510" s="1" t="s">
        <v>330</v>
      </c>
      <c r="E510" s="1" t="s">
        <v>25</v>
      </c>
      <c r="F510" s="1" t="s">
        <v>38</v>
      </c>
      <c r="G510" s="1" t="s">
        <v>39</v>
      </c>
      <c r="H510" s="11">
        <v>141865</v>
      </c>
      <c r="I510" s="11">
        <v>139390</v>
      </c>
      <c r="J510" s="5">
        <v>120015</v>
      </c>
      <c r="K510" s="12">
        <f>J510/K509</f>
        <v>0.23690054381618816</v>
      </c>
      <c r="L510" s="6">
        <f>(I510-H510)/H510</f>
        <v>-0.017446163606245374</v>
      </c>
      <c r="M510" s="6">
        <f>(J510-H510)/H510</f>
        <v>-0.15401966658442887</v>
      </c>
    </row>
    <row r="511" spans="1:13" ht="16.5" customHeight="1">
      <c r="A511" s="1" t="s">
        <v>18</v>
      </c>
      <c r="B511" s="1" t="s">
        <v>35</v>
      </c>
      <c r="C511" s="1" t="s">
        <v>20</v>
      </c>
      <c r="D511" s="1" t="s">
        <v>330</v>
      </c>
      <c r="E511" s="1" t="s">
        <v>25</v>
      </c>
      <c r="F511" s="1" t="s">
        <v>40</v>
      </c>
      <c r="G511" s="1" t="s">
        <v>41</v>
      </c>
      <c r="H511" s="11">
        <v>48558</v>
      </c>
      <c r="I511" s="11">
        <v>48558</v>
      </c>
      <c r="J511" s="5">
        <v>38756</v>
      </c>
      <c r="K511" s="12">
        <f>J511/K509</f>
        <v>0.07650141629079855</v>
      </c>
      <c r="L511" s="6">
        <f>(I511-H511)/H511</f>
        <v>0</v>
      </c>
      <c r="M511" s="6">
        <f>(J511-H511)/H511</f>
        <v>-0.20186169117344208</v>
      </c>
    </row>
    <row r="512" spans="1:13" ht="16.5" customHeight="1">
      <c r="A512" s="1" t="s">
        <v>18</v>
      </c>
      <c r="B512" s="1" t="s">
        <v>35</v>
      </c>
      <c r="C512" s="1" t="s">
        <v>20</v>
      </c>
      <c r="D512" s="1" t="s">
        <v>330</v>
      </c>
      <c r="E512" s="1" t="s">
        <v>25</v>
      </c>
      <c r="F512" s="1" t="s">
        <v>257</v>
      </c>
      <c r="G512" s="1" t="s">
        <v>43</v>
      </c>
      <c r="H512" s="5">
        <v>0</v>
      </c>
      <c r="I512" s="24">
        <v>23337</v>
      </c>
      <c r="J512" s="11">
        <v>180654</v>
      </c>
      <c r="K512" s="12">
        <f>J512/K509</f>
        <v>0.356597349019453</v>
      </c>
      <c r="L512" s="6"/>
      <c r="M512" s="6"/>
    </row>
    <row r="513" spans="1:13" ht="16.5" customHeight="1">
      <c r="A513" s="8" t="s">
        <v>332</v>
      </c>
      <c r="B513" s="8" t="s">
        <v>19</v>
      </c>
      <c r="C513" s="8" t="s">
        <v>20</v>
      </c>
      <c r="D513" s="8" t="s">
        <v>333</v>
      </c>
      <c r="E513" s="8" t="s">
        <v>22</v>
      </c>
      <c r="F513" s="8" t="s">
        <v>19</v>
      </c>
      <c r="G513" s="19" t="s">
        <v>334</v>
      </c>
      <c r="H513" s="20">
        <v>2386401</v>
      </c>
      <c r="I513" s="20">
        <v>2237931.1306741717</v>
      </c>
      <c r="J513" s="20">
        <v>2301580</v>
      </c>
      <c r="K513" s="14">
        <f>SUM(K510:K512)</f>
        <v>0.6699993091264398</v>
      </c>
      <c r="L513" s="6">
        <f aca="true" t="shared" si="58" ref="L513:L520">(I513-H513)/H513</f>
        <v>-0.06221497113260859</v>
      </c>
      <c r="M513" s="6">
        <f aca="true" t="shared" si="59" ref="M513:M520">(J513-H513)/H513</f>
        <v>-0.035543481585869265</v>
      </c>
    </row>
    <row r="514" spans="1:13" ht="16.5" customHeight="1">
      <c r="A514" s="8" t="s">
        <v>332</v>
      </c>
      <c r="B514" s="8" t="s">
        <v>35</v>
      </c>
      <c r="C514" s="8" t="s">
        <v>20</v>
      </c>
      <c r="D514" s="8" t="s">
        <v>333</v>
      </c>
      <c r="E514" s="8" t="s">
        <v>335</v>
      </c>
      <c r="F514" s="8" t="s">
        <v>318</v>
      </c>
      <c r="G514" s="8" t="s">
        <v>336</v>
      </c>
      <c r="H514" s="9">
        <v>52705</v>
      </c>
      <c r="I514" s="9">
        <v>55836</v>
      </c>
      <c r="J514" s="9">
        <v>56953</v>
      </c>
      <c r="L514" s="6">
        <f t="shared" si="58"/>
        <v>0.05940612845081112</v>
      </c>
      <c r="M514" s="6">
        <f t="shared" si="59"/>
        <v>0.08059956360876577</v>
      </c>
    </row>
    <row r="515" spans="1:13" ht="16.5" customHeight="1">
      <c r="A515" s="1" t="s">
        <v>332</v>
      </c>
      <c r="B515" s="1" t="s">
        <v>35</v>
      </c>
      <c r="C515" s="1" t="s">
        <v>20</v>
      </c>
      <c r="D515" s="1" t="s">
        <v>333</v>
      </c>
      <c r="E515" s="1" t="s">
        <v>335</v>
      </c>
      <c r="F515" s="1" t="s">
        <v>337</v>
      </c>
      <c r="G515" s="1" t="s">
        <v>338</v>
      </c>
      <c r="H515" s="5">
        <v>71504</v>
      </c>
      <c r="I515" s="5">
        <v>73536</v>
      </c>
      <c r="J515" s="5">
        <v>75007</v>
      </c>
      <c r="L515" s="6">
        <f t="shared" si="58"/>
        <v>0.02841799060192437</v>
      </c>
      <c r="M515" s="6">
        <f t="shared" si="59"/>
        <v>0.04899026627880958</v>
      </c>
    </row>
    <row r="516" spans="1:13" ht="16.5" customHeight="1">
      <c r="A516" s="1" t="s">
        <v>332</v>
      </c>
      <c r="B516" s="1" t="s">
        <v>35</v>
      </c>
      <c r="C516" s="1" t="s">
        <v>20</v>
      </c>
      <c r="D516" s="1" t="s">
        <v>333</v>
      </c>
      <c r="E516" s="1" t="s">
        <v>335</v>
      </c>
      <c r="F516" s="1" t="s">
        <v>339</v>
      </c>
      <c r="G516" s="1" t="s">
        <v>340</v>
      </c>
      <c r="H516" s="5">
        <v>304539</v>
      </c>
      <c r="I516" s="5">
        <v>306410.12882888597</v>
      </c>
      <c r="J516" s="5">
        <v>312538</v>
      </c>
      <c r="L516" s="6">
        <f t="shared" si="58"/>
        <v>0.006144135328762375</v>
      </c>
      <c r="M516" s="6">
        <f t="shared" si="59"/>
        <v>0.02626592981522892</v>
      </c>
    </row>
    <row r="517" spans="1:13" ht="16.5" customHeight="1">
      <c r="A517" s="1" t="s">
        <v>332</v>
      </c>
      <c r="B517" s="1" t="s">
        <v>35</v>
      </c>
      <c r="C517" s="1" t="s">
        <v>20</v>
      </c>
      <c r="D517" s="1" t="s">
        <v>333</v>
      </c>
      <c r="E517" s="1" t="s">
        <v>335</v>
      </c>
      <c r="F517" s="1" t="s">
        <v>341</v>
      </c>
      <c r="G517" s="1" t="s">
        <v>342</v>
      </c>
      <c r="H517" s="5">
        <v>44349</v>
      </c>
      <c r="I517" s="5">
        <v>34388.962127091196</v>
      </c>
      <c r="J517" s="5">
        <v>35077</v>
      </c>
      <c r="L517" s="6">
        <f t="shared" si="58"/>
        <v>-0.22458314444313973</v>
      </c>
      <c r="M517" s="6">
        <f t="shared" si="59"/>
        <v>-0.20906897562515503</v>
      </c>
    </row>
    <row r="518" spans="1:13" ht="16.5" customHeight="1">
      <c r="A518" s="1" t="s">
        <v>332</v>
      </c>
      <c r="B518" s="1" t="s">
        <v>35</v>
      </c>
      <c r="C518" s="1" t="s">
        <v>20</v>
      </c>
      <c r="D518" s="1" t="s">
        <v>333</v>
      </c>
      <c r="E518" s="1" t="s">
        <v>335</v>
      </c>
      <c r="F518" s="1" t="s">
        <v>343</v>
      </c>
      <c r="G518" s="1" t="s">
        <v>344</v>
      </c>
      <c r="H518" s="5">
        <v>23380</v>
      </c>
      <c r="I518" s="5">
        <v>21031.270266968048</v>
      </c>
      <c r="J518" s="5">
        <v>21452</v>
      </c>
      <c r="L518" s="6">
        <f t="shared" si="58"/>
        <v>-0.10045892784567803</v>
      </c>
      <c r="M518" s="6">
        <f t="shared" si="59"/>
        <v>-0.08246364414029085</v>
      </c>
    </row>
    <row r="519" spans="1:13" ht="16.5" customHeight="1">
      <c r="A519" s="1" t="s">
        <v>332</v>
      </c>
      <c r="B519" s="1" t="s">
        <v>35</v>
      </c>
      <c r="C519" s="1" t="s">
        <v>20</v>
      </c>
      <c r="D519" s="1" t="s">
        <v>333</v>
      </c>
      <c r="E519" s="1" t="s">
        <v>335</v>
      </c>
      <c r="F519" s="1" t="s">
        <v>345</v>
      </c>
      <c r="G519" s="1" t="s">
        <v>346</v>
      </c>
      <c r="H519" s="5">
        <v>155939</v>
      </c>
      <c r="I519" s="5">
        <v>153906.51446809503</v>
      </c>
      <c r="J519" s="5">
        <v>156985</v>
      </c>
      <c r="K519" s="1">
        <f>SUM(J514:J518)</f>
        <v>501027</v>
      </c>
      <c r="L519" s="6">
        <f t="shared" si="58"/>
        <v>-0.013033849979190373</v>
      </c>
      <c r="M519" s="6">
        <f t="shared" si="59"/>
        <v>0.006707751107804975</v>
      </c>
    </row>
    <row r="520" spans="1:13" ht="16.5" customHeight="1">
      <c r="A520" s="1" t="s">
        <v>332</v>
      </c>
      <c r="B520" s="1" t="s">
        <v>35</v>
      </c>
      <c r="C520" s="1" t="s">
        <v>20</v>
      </c>
      <c r="D520" s="1" t="s">
        <v>333</v>
      </c>
      <c r="E520" s="1" t="s">
        <v>335</v>
      </c>
      <c r="F520" s="1" t="s">
        <v>38</v>
      </c>
      <c r="G520" s="10" t="s">
        <v>313</v>
      </c>
      <c r="H520" s="5">
        <v>195725</v>
      </c>
      <c r="I520" s="5">
        <v>135537</v>
      </c>
      <c r="J520" s="5">
        <v>157660</v>
      </c>
      <c r="K520" s="12">
        <f>J520/K519</f>
        <v>0.3146736603017402</v>
      </c>
      <c r="L520" s="6">
        <f t="shared" si="58"/>
        <v>-0.307513092348959</v>
      </c>
      <c r="M520" s="6">
        <f t="shared" si="59"/>
        <v>-0.19448205390215864</v>
      </c>
    </row>
    <row r="521" spans="1:13" ht="16.5" customHeight="1">
      <c r="A521" s="1" t="s">
        <v>332</v>
      </c>
      <c r="B521" s="1" t="s">
        <v>35</v>
      </c>
      <c r="C521" s="1" t="s">
        <v>20</v>
      </c>
      <c r="D521" s="1" t="s">
        <v>333</v>
      </c>
      <c r="E521" s="1" t="s">
        <v>335</v>
      </c>
      <c r="F521" s="1" t="s">
        <v>40</v>
      </c>
      <c r="G521" s="10" t="s">
        <v>313</v>
      </c>
      <c r="H521" s="5">
        <v>0</v>
      </c>
      <c r="I521" s="5">
        <v>49374</v>
      </c>
      <c r="J521" s="5">
        <v>50338</v>
      </c>
      <c r="K521" s="12">
        <f>J521/K519</f>
        <v>0.10046963536895218</v>
      </c>
      <c r="L521" s="6"/>
      <c r="M521" s="6"/>
    </row>
    <row r="522" spans="1:13" ht="16.5" customHeight="1">
      <c r="A522" s="1" t="s">
        <v>332</v>
      </c>
      <c r="B522" s="1" t="s">
        <v>35</v>
      </c>
      <c r="C522" s="1" t="s">
        <v>20</v>
      </c>
      <c r="D522" s="1" t="s">
        <v>333</v>
      </c>
      <c r="E522" s="1" t="s">
        <v>335</v>
      </c>
      <c r="F522" s="1" t="s">
        <v>42</v>
      </c>
      <c r="G522" s="10" t="s">
        <v>313</v>
      </c>
      <c r="H522" s="5">
        <v>252353</v>
      </c>
      <c r="I522" s="5">
        <v>235437</v>
      </c>
      <c r="J522" s="5">
        <v>248857</v>
      </c>
      <c r="K522" s="12">
        <f>J522/K519</f>
        <v>0.49669379095338173</v>
      </c>
      <c r="L522" s="6">
        <f aca="true" t="shared" si="60" ref="L522:L532">(I522-H522)/H522</f>
        <v>-0.06703308460767259</v>
      </c>
      <c r="M522" s="6">
        <f aca="true" t="shared" si="61" ref="M522:M532">(J522-H522)/H522</f>
        <v>-0.013853609824333373</v>
      </c>
    </row>
    <row r="523" spans="1:13" ht="16.5" customHeight="1">
      <c r="A523" s="1" t="s">
        <v>332</v>
      </c>
      <c r="B523" s="1" t="s">
        <v>35</v>
      </c>
      <c r="C523" s="1" t="s">
        <v>20</v>
      </c>
      <c r="D523" s="1" t="s">
        <v>333</v>
      </c>
      <c r="E523" s="1" t="s">
        <v>335</v>
      </c>
      <c r="F523" s="1" t="s">
        <v>347</v>
      </c>
      <c r="G523" s="1" t="s">
        <v>348</v>
      </c>
      <c r="H523" s="5">
        <v>8750</v>
      </c>
      <c r="I523" s="5">
        <v>7026.3400255065435</v>
      </c>
      <c r="J523" s="5">
        <v>4750</v>
      </c>
      <c r="K523" s="14">
        <f>SUM(K520:K522)</f>
        <v>0.9118370866240741</v>
      </c>
      <c r="L523" s="6">
        <f t="shared" si="60"/>
        <v>-0.19698971137068075</v>
      </c>
      <c r="M523" s="6">
        <f t="shared" si="61"/>
        <v>-0.45714285714285713</v>
      </c>
    </row>
    <row r="524" spans="1:13" ht="16.5" customHeight="1">
      <c r="A524" s="1" t="s">
        <v>332</v>
      </c>
      <c r="B524" s="1" t="s">
        <v>35</v>
      </c>
      <c r="C524" s="1" t="s">
        <v>20</v>
      </c>
      <c r="D524" s="1" t="s">
        <v>333</v>
      </c>
      <c r="E524" s="1" t="s">
        <v>335</v>
      </c>
      <c r="F524" s="1" t="s">
        <v>52</v>
      </c>
      <c r="G524" s="1" t="s">
        <v>349</v>
      </c>
      <c r="H524" s="5">
        <v>1250</v>
      </c>
      <c r="I524" s="5">
        <v>1362.2565015749967</v>
      </c>
      <c r="J524" s="5">
        <v>1250</v>
      </c>
      <c r="L524" s="6">
        <f t="shared" si="60"/>
        <v>0.08980520125999737</v>
      </c>
      <c r="M524" s="6">
        <f t="shared" si="61"/>
        <v>0</v>
      </c>
    </row>
    <row r="525" spans="1:13" ht="16.5" customHeight="1">
      <c r="A525" s="1" t="s">
        <v>332</v>
      </c>
      <c r="B525" s="1" t="s">
        <v>35</v>
      </c>
      <c r="C525" s="1" t="s">
        <v>20</v>
      </c>
      <c r="D525" s="1" t="s">
        <v>333</v>
      </c>
      <c r="E525" s="1" t="s">
        <v>335</v>
      </c>
      <c r="F525" s="1" t="s">
        <v>54</v>
      </c>
      <c r="G525" s="1" t="s">
        <v>350</v>
      </c>
      <c r="H525" s="5">
        <v>5750</v>
      </c>
      <c r="I525" s="5">
        <v>5236.859443852819</v>
      </c>
      <c r="J525" s="5">
        <v>5250</v>
      </c>
      <c r="L525" s="6">
        <f t="shared" si="60"/>
        <v>-0.08924183585168367</v>
      </c>
      <c r="M525" s="6">
        <f t="shared" si="61"/>
        <v>-0.08695652173913043</v>
      </c>
    </row>
    <row r="526" spans="1:13" ht="16.5" customHeight="1">
      <c r="A526" s="1" t="s">
        <v>332</v>
      </c>
      <c r="B526" s="1" t="s">
        <v>35</v>
      </c>
      <c r="C526" s="1" t="s">
        <v>20</v>
      </c>
      <c r="D526" s="1" t="s">
        <v>333</v>
      </c>
      <c r="E526" s="1" t="s">
        <v>335</v>
      </c>
      <c r="F526" s="1" t="s">
        <v>187</v>
      </c>
      <c r="G526" s="1" t="s">
        <v>229</v>
      </c>
      <c r="H526" s="5">
        <v>65000</v>
      </c>
      <c r="I526" s="5">
        <v>0</v>
      </c>
      <c r="J526" s="5">
        <v>0</v>
      </c>
      <c r="L526" s="6">
        <f t="shared" si="60"/>
        <v>-1</v>
      </c>
      <c r="M526" s="6">
        <f t="shared" si="61"/>
        <v>-1</v>
      </c>
    </row>
    <row r="527" spans="1:13" ht="16.5" customHeight="1">
      <c r="A527" s="1" t="s">
        <v>332</v>
      </c>
      <c r="B527" s="1" t="s">
        <v>35</v>
      </c>
      <c r="C527" s="1" t="s">
        <v>20</v>
      </c>
      <c r="D527" s="1" t="s">
        <v>333</v>
      </c>
      <c r="E527" s="1" t="s">
        <v>335</v>
      </c>
      <c r="F527" s="1" t="s">
        <v>351</v>
      </c>
      <c r="G527" s="1" t="s">
        <v>352</v>
      </c>
      <c r="H527" s="5">
        <v>1089307</v>
      </c>
      <c r="I527" s="5">
        <v>1047750.2433807871</v>
      </c>
      <c r="J527" s="5">
        <v>1068705</v>
      </c>
      <c r="L527" s="6">
        <f t="shared" si="60"/>
        <v>-0.03814971961000243</v>
      </c>
      <c r="M527" s="6">
        <f t="shared" si="61"/>
        <v>-0.018912941897922256</v>
      </c>
    </row>
    <row r="528" spans="1:13" ht="16.5" customHeight="1">
      <c r="A528" s="1" t="s">
        <v>332</v>
      </c>
      <c r="B528" s="1" t="s">
        <v>35</v>
      </c>
      <c r="C528" s="1" t="s">
        <v>20</v>
      </c>
      <c r="D528" s="1" t="s">
        <v>333</v>
      </c>
      <c r="E528" s="1" t="s">
        <v>335</v>
      </c>
      <c r="F528" s="1" t="s">
        <v>353</v>
      </c>
      <c r="G528" s="1" t="s">
        <v>354</v>
      </c>
      <c r="H528" s="5">
        <v>102650</v>
      </c>
      <c r="I528" s="5">
        <v>93145.54962170869</v>
      </c>
      <c r="J528" s="5">
        <v>95008</v>
      </c>
      <c r="L528" s="6">
        <f t="shared" si="60"/>
        <v>-0.09259084635451835</v>
      </c>
      <c r="M528" s="6">
        <f t="shared" si="61"/>
        <v>-0.07444715051144667</v>
      </c>
    </row>
    <row r="529" spans="1:13" ht="16.5" customHeight="1">
      <c r="A529" s="1" t="s">
        <v>332</v>
      </c>
      <c r="B529" s="1" t="s">
        <v>35</v>
      </c>
      <c r="C529" s="1" t="s">
        <v>20</v>
      </c>
      <c r="D529" s="1" t="s">
        <v>333</v>
      </c>
      <c r="E529" s="1" t="s">
        <v>335</v>
      </c>
      <c r="F529" s="1" t="s">
        <v>355</v>
      </c>
      <c r="G529" s="1" t="s">
        <v>356</v>
      </c>
      <c r="H529" s="5">
        <v>6750</v>
      </c>
      <c r="I529" s="5">
        <v>12102.546009701302</v>
      </c>
      <c r="J529" s="5">
        <v>6750</v>
      </c>
      <c r="L529" s="6">
        <f t="shared" si="60"/>
        <v>0.7929697792150077</v>
      </c>
      <c r="M529" s="6">
        <f t="shared" si="61"/>
        <v>0</v>
      </c>
    </row>
    <row r="530" spans="1:13" ht="16.5" customHeight="1">
      <c r="A530" s="1" t="s">
        <v>332</v>
      </c>
      <c r="B530" s="1" t="s">
        <v>35</v>
      </c>
      <c r="C530" s="1" t="s">
        <v>20</v>
      </c>
      <c r="D530" s="1" t="s">
        <v>333</v>
      </c>
      <c r="E530" s="1" t="s">
        <v>335</v>
      </c>
      <c r="F530" s="1" t="s">
        <v>75</v>
      </c>
      <c r="G530" s="1" t="s">
        <v>104</v>
      </c>
      <c r="H530" s="5">
        <v>5000</v>
      </c>
      <c r="I530" s="5">
        <v>3083.46</v>
      </c>
      <c r="J530" s="5">
        <v>5000</v>
      </c>
      <c r="L530" s="6">
        <f t="shared" si="60"/>
        <v>-0.383308</v>
      </c>
      <c r="M530" s="6">
        <f t="shared" si="61"/>
        <v>0</v>
      </c>
    </row>
    <row r="531" spans="1:13" ht="16.5" customHeight="1">
      <c r="A531" s="15" t="s">
        <v>332</v>
      </c>
      <c r="B531" s="15" t="s">
        <v>35</v>
      </c>
      <c r="C531" s="15" t="s">
        <v>20</v>
      </c>
      <c r="D531" s="15" t="s">
        <v>333</v>
      </c>
      <c r="E531" s="15" t="s">
        <v>335</v>
      </c>
      <c r="F531" s="15" t="s">
        <v>99</v>
      </c>
      <c r="G531" s="15" t="s">
        <v>100</v>
      </c>
      <c r="H531" s="15">
        <v>1450</v>
      </c>
      <c r="I531" s="15">
        <v>2767</v>
      </c>
      <c r="J531" s="15">
        <v>0</v>
      </c>
      <c r="L531" s="6">
        <f t="shared" si="60"/>
        <v>0.9082758620689655</v>
      </c>
      <c r="M531" s="6">
        <f t="shared" si="61"/>
        <v>-1</v>
      </c>
    </row>
    <row r="532" spans="1:13" ht="16.5" customHeight="1">
      <c r="A532" s="8" t="s">
        <v>18</v>
      </c>
      <c r="B532" s="8" t="s">
        <v>19</v>
      </c>
      <c r="C532" s="8" t="s">
        <v>20</v>
      </c>
      <c r="D532" s="8" t="s">
        <v>357</v>
      </c>
      <c r="E532" s="8" t="s">
        <v>22</v>
      </c>
      <c r="F532" s="8" t="s">
        <v>19</v>
      </c>
      <c r="G532" s="19" t="s">
        <v>358</v>
      </c>
      <c r="H532" s="20">
        <v>302361</v>
      </c>
      <c r="I532" s="20">
        <v>347465.29</v>
      </c>
      <c r="J532" s="20">
        <v>356427</v>
      </c>
      <c r="L532" s="6">
        <f t="shared" si="60"/>
        <v>0.14917363681162576</v>
      </c>
      <c r="M532" s="6">
        <f t="shared" si="61"/>
        <v>0.1788127437070257</v>
      </c>
    </row>
    <row r="533" spans="1:13" ht="16.5" customHeight="1">
      <c r="A533" s="8" t="s">
        <v>18</v>
      </c>
      <c r="B533" s="8" t="s">
        <v>35</v>
      </c>
      <c r="C533" s="8" t="s">
        <v>20</v>
      </c>
      <c r="D533" s="8" t="s">
        <v>357</v>
      </c>
      <c r="E533" s="8" t="s">
        <v>25</v>
      </c>
      <c r="F533" s="8" t="s">
        <v>38</v>
      </c>
      <c r="G533" s="8" t="s">
        <v>359</v>
      </c>
      <c r="H533" s="20">
        <v>0</v>
      </c>
      <c r="I533" s="9">
        <v>0</v>
      </c>
      <c r="J533" s="20">
        <v>0</v>
      </c>
      <c r="L533" s="6"/>
      <c r="M533" s="6"/>
    </row>
    <row r="534" spans="1:13" ht="16.5" customHeight="1">
      <c r="A534" s="1" t="s">
        <v>18</v>
      </c>
      <c r="B534" s="1" t="s">
        <v>35</v>
      </c>
      <c r="C534" s="1" t="s">
        <v>20</v>
      </c>
      <c r="D534" s="1" t="s">
        <v>357</v>
      </c>
      <c r="E534" s="1" t="s">
        <v>25</v>
      </c>
      <c r="F534" s="1" t="s">
        <v>360</v>
      </c>
      <c r="G534" s="1" t="s">
        <v>361</v>
      </c>
      <c r="H534" s="15">
        <v>0</v>
      </c>
      <c r="I534" s="5">
        <v>0</v>
      </c>
      <c r="J534" s="15">
        <v>0</v>
      </c>
      <c r="L534" s="6"/>
      <c r="M534" s="6"/>
    </row>
    <row r="535" spans="1:13" ht="16.5" customHeight="1">
      <c r="A535" s="1" t="s">
        <v>18</v>
      </c>
      <c r="B535" s="1" t="s">
        <v>35</v>
      </c>
      <c r="C535" s="1" t="s">
        <v>20</v>
      </c>
      <c r="D535" s="1" t="s">
        <v>357</v>
      </c>
      <c r="E535" s="1" t="s">
        <v>25</v>
      </c>
      <c r="F535" s="1" t="s">
        <v>40</v>
      </c>
      <c r="G535" s="1" t="s">
        <v>362</v>
      </c>
      <c r="H535" s="5">
        <v>0</v>
      </c>
      <c r="I535" s="5">
        <v>0</v>
      </c>
      <c r="J535" s="5">
        <v>0</v>
      </c>
      <c r="L535" s="6"/>
      <c r="M535" s="6"/>
    </row>
    <row r="536" spans="1:13" ht="16.5" customHeight="1">
      <c r="A536" s="1" t="s">
        <v>18</v>
      </c>
      <c r="B536" s="1" t="s">
        <v>35</v>
      </c>
      <c r="C536" s="1" t="s">
        <v>20</v>
      </c>
      <c r="D536" s="1" t="s">
        <v>357</v>
      </c>
      <c r="E536" s="1" t="s">
        <v>25</v>
      </c>
      <c r="F536" s="1" t="s">
        <v>257</v>
      </c>
      <c r="G536" s="1" t="s">
        <v>363</v>
      </c>
      <c r="H536" s="15">
        <v>0</v>
      </c>
      <c r="I536" s="5">
        <v>0</v>
      </c>
      <c r="J536" s="15">
        <v>0</v>
      </c>
      <c r="L536" s="6"/>
      <c r="M536" s="6"/>
    </row>
    <row r="537" spans="1:13" ht="16.5" customHeight="1">
      <c r="A537" s="1" t="s">
        <v>18</v>
      </c>
      <c r="B537" s="1" t="s">
        <v>35</v>
      </c>
      <c r="C537" s="1" t="s">
        <v>20</v>
      </c>
      <c r="D537" s="1" t="s">
        <v>357</v>
      </c>
      <c r="E537" s="1" t="s">
        <v>25</v>
      </c>
      <c r="F537" s="1" t="s">
        <v>364</v>
      </c>
      <c r="G537" s="1" t="s">
        <v>365</v>
      </c>
      <c r="H537" s="5">
        <v>0</v>
      </c>
      <c r="I537" s="5">
        <v>0</v>
      </c>
      <c r="J537" s="5">
        <v>0</v>
      </c>
      <c r="L537" s="6"/>
      <c r="M537" s="6"/>
    </row>
    <row r="538" spans="1:13" ht="16.5" customHeight="1">
      <c r="A538" s="1" t="s">
        <v>18</v>
      </c>
      <c r="B538" s="1" t="s">
        <v>35</v>
      </c>
      <c r="C538" s="1" t="s">
        <v>20</v>
      </c>
      <c r="D538" s="1" t="s">
        <v>357</v>
      </c>
      <c r="E538" s="1" t="s">
        <v>25</v>
      </c>
      <c r="F538" s="1" t="s">
        <v>366</v>
      </c>
      <c r="G538" s="1" t="s">
        <v>367</v>
      </c>
      <c r="H538" s="5">
        <v>0</v>
      </c>
      <c r="I538" s="5">
        <v>0</v>
      </c>
      <c r="J538" s="5">
        <v>0</v>
      </c>
      <c r="L538" s="6"/>
      <c r="M538" s="6"/>
    </row>
    <row r="539" spans="1:13" ht="16.5" customHeight="1">
      <c r="A539" s="1" t="s">
        <v>18</v>
      </c>
      <c r="B539" s="1" t="s">
        <v>35</v>
      </c>
      <c r="C539" s="1" t="s">
        <v>20</v>
      </c>
      <c r="D539" s="1" t="s">
        <v>357</v>
      </c>
      <c r="E539" s="1" t="s">
        <v>25</v>
      </c>
      <c r="F539" s="1" t="s">
        <v>368</v>
      </c>
      <c r="G539" s="1" t="s">
        <v>369</v>
      </c>
      <c r="H539" s="5">
        <v>102500</v>
      </c>
      <c r="I539" s="5">
        <v>143804.91</v>
      </c>
      <c r="J539" s="5">
        <v>157500</v>
      </c>
      <c r="L539" s="6">
        <f aca="true" t="shared" si="62" ref="L539:L551">(I539-H539)/H539</f>
        <v>0.4029747317073171</v>
      </c>
      <c r="M539" s="6">
        <f aca="true" t="shared" si="63" ref="M539:M551">(J539-H539)/H539</f>
        <v>0.5365853658536586</v>
      </c>
    </row>
    <row r="540" spans="1:13" ht="16.5" customHeight="1">
      <c r="A540" s="1" t="s">
        <v>18</v>
      </c>
      <c r="B540" s="1" t="s">
        <v>35</v>
      </c>
      <c r="C540" s="1" t="s">
        <v>20</v>
      </c>
      <c r="D540" s="1" t="s">
        <v>357</v>
      </c>
      <c r="E540" s="1" t="s">
        <v>370</v>
      </c>
      <c r="F540" s="1" t="s">
        <v>371</v>
      </c>
      <c r="G540" s="1" t="s">
        <v>372</v>
      </c>
      <c r="H540" s="5">
        <v>39388</v>
      </c>
      <c r="I540" s="5">
        <v>51923.77</v>
      </c>
      <c r="J540" s="5">
        <v>46015</v>
      </c>
      <c r="L540" s="6">
        <f t="shared" si="62"/>
        <v>0.3182636843708743</v>
      </c>
      <c r="M540" s="6">
        <f t="shared" si="63"/>
        <v>0.1682492129582614</v>
      </c>
    </row>
    <row r="541" spans="1:13" ht="16.5" customHeight="1">
      <c r="A541" s="1" t="s">
        <v>18</v>
      </c>
      <c r="B541" s="1" t="s">
        <v>35</v>
      </c>
      <c r="C541" s="1" t="s">
        <v>20</v>
      </c>
      <c r="D541" s="1" t="s">
        <v>357</v>
      </c>
      <c r="E541" s="1" t="s">
        <v>370</v>
      </c>
      <c r="F541" s="1" t="s">
        <v>38</v>
      </c>
      <c r="G541" s="1" t="s">
        <v>39</v>
      </c>
      <c r="H541" s="5">
        <v>8650</v>
      </c>
      <c r="I541" s="5">
        <v>11212</v>
      </c>
      <c r="J541" s="5">
        <v>11025</v>
      </c>
      <c r="L541" s="6">
        <f t="shared" si="62"/>
        <v>0.2961849710982659</v>
      </c>
      <c r="M541" s="6">
        <f t="shared" si="63"/>
        <v>0.2745664739884393</v>
      </c>
    </row>
    <row r="542" spans="1:13" ht="16.5" customHeight="1">
      <c r="A542" s="1" t="s">
        <v>18</v>
      </c>
      <c r="B542" s="1" t="s">
        <v>35</v>
      </c>
      <c r="C542" s="1" t="s">
        <v>20</v>
      </c>
      <c r="D542" s="1" t="s">
        <v>357</v>
      </c>
      <c r="E542" s="1" t="s">
        <v>370</v>
      </c>
      <c r="F542" s="1" t="s">
        <v>40</v>
      </c>
      <c r="G542" s="1" t="s">
        <v>41</v>
      </c>
      <c r="H542" s="5">
        <v>3013</v>
      </c>
      <c r="I542" s="5">
        <v>3906</v>
      </c>
      <c r="J542" s="5">
        <v>3520</v>
      </c>
      <c r="L542" s="6">
        <f t="shared" si="62"/>
        <v>0.29638234317955525</v>
      </c>
      <c r="M542" s="6">
        <f t="shared" si="63"/>
        <v>0.16827082641885163</v>
      </c>
    </row>
    <row r="543" spans="1:13" ht="16.5" customHeight="1">
      <c r="A543" s="1" t="s">
        <v>18</v>
      </c>
      <c r="B543" s="1" t="s">
        <v>35</v>
      </c>
      <c r="C543" s="1" t="s">
        <v>20</v>
      </c>
      <c r="D543" s="1" t="s">
        <v>357</v>
      </c>
      <c r="E543" s="1" t="s">
        <v>370</v>
      </c>
      <c r="F543" s="1" t="s">
        <v>42</v>
      </c>
      <c r="G543" s="1" t="s">
        <v>43</v>
      </c>
      <c r="H543" s="5">
        <v>18060</v>
      </c>
      <c r="I543" s="5">
        <v>18060</v>
      </c>
      <c r="J543" s="5">
        <v>19089</v>
      </c>
      <c r="L543" s="6">
        <f t="shared" si="62"/>
        <v>0</v>
      </c>
      <c r="M543" s="6">
        <f t="shared" si="63"/>
        <v>0.056976744186046514</v>
      </c>
    </row>
    <row r="544" spans="1:13" ht="16.5" customHeight="1">
      <c r="A544" s="1" t="s">
        <v>18</v>
      </c>
      <c r="B544" s="1" t="s">
        <v>35</v>
      </c>
      <c r="C544" s="1" t="s">
        <v>20</v>
      </c>
      <c r="D544" s="1" t="s">
        <v>357</v>
      </c>
      <c r="E544" s="1" t="s">
        <v>370</v>
      </c>
      <c r="F544" s="1" t="s">
        <v>54</v>
      </c>
      <c r="G544" s="1" t="s">
        <v>373</v>
      </c>
      <c r="H544" s="5">
        <v>8750</v>
      </c>
      <c r="I544" s="5">
        <v>7579.67</v>
      </c>
      <c r="J544" s="5">
        <v>8750</v>
      </c>
      <c r="L544" s="6">
        <f t="shared" si="62"/>
        <v>-0.13375199999999998</v>
      </c>
      <c r="M544" s="6">
        <f t="shared" si="63"/>
        <v>0</v>
      </c>
    </row>
    <row r="545" spans="1:13" ht="16.5" customHeight="1">
      <c r="A545" s="1" t="s">
        <v>18</v>
      </c>
      <c r="B545" s="1" t="s">
        <v>35</v>
      </c>
      <c r="C545" s="1" t="s">
        <v>20</v>
      </c>
      <c r="D545" s="1" t="s">
        <v>357</v>
      </c>
      <c r="E545" s="1" t="s">
        <v>119</v>
      </c>
      <c r="F545" s="1" t="s">
        <v>374</v>
      </c>
      <c r="G545" s="1" t="s">
        <v>375</v>
      </c>
      <c r="H545" s="5">
        <v>40250</v>
      </c>
      <c r="I545" s="5">
        <v>40991</v>
      </c>
      <c r="J545" s="5">
        <v>41811</v>
      </c>
      <c r="L545" s="6">
        <f t="shared" si="62"/>
        <v>0.01840993788819876</v>
      </c>
      <c r="M545" s="6">
        <f t="shared" si="63"/>
        <v>0.03878260869565217</v>
      </c>
    </row>
    <row r="546" spans="1:13" ht="16.5" customHeight="1">
      <c r="A546" s="1" t="s">
        <v>18</v>
      </c>
      <c r="B546" s="1" t="s">
        <v>35</v>
      </c>
      <c r="C546" s="1" t="s">
        <v>20</v>
      </c>
      <c r="D546" s="1" t="s">
        <v>357</v>
      </c>
      <c r="E546" s="1" t="s">
        <v>119</v>
      </c>
      <c r="F546" s="1" t="s">
        <v>376</v>
      </c>
      <c r="G546" s="1" t="s">
        <v>377</v>
      </c>
      <c r="H546" s="5">
        <v>1750</v>
      </c>
      <c r="I546" s="5">
        <v>1654</v>
      </c>
      <c r="J546" s="5">
        <v>1750</v>
      </c>
      <c r="L546" s="6">
        <f t="shared" si="62"/>
        <v>-0.054857142857142854</v>
      </c>
      <c r="M546" s="6">
        <f t="shared" si="63"/>
        <v>0</v>
      </c>
    </row>
    <row r="547" spans="1:13" ht="16.5" customHeight="1">
      <c r="A547" s="1" t="s">
        <v>72</v>
      </c>
      <c r="B547" s="1" t="s">
        <v>35</v>
      </c>
      <c r="C547" s="1" t="s">
        <v>20</v>
      </c>
      <c r="D547" s="1" t="s">
        <v>357</v>
      </c>
      <c r="E547" s="1" t="s">
        <v>167</v>
      </c>
      <c r="F547" s="1" t="s">
        <v>227</v>
      </c>
      <c r="G547" s="1" t="s">
        <v>378</v>
      </c>
      <c r="H547" s="5">
        <v>77500</v>
      </c>
      <c r="I547" s="5">
        <v>68333.94</v>
      </c>
      <c r="J547" s="5">
        <v>66967</v>
      </c>
      <c r="L547" s="6">
        <f t="shared" si="62"/>
        <v>-0.11827174193548384</v>
      </c>
      <c r="M547" s="6">
        <f t="shared" si="63"/>
        <v>-0.13590967741935484</v>
      </c>
    </row>
    <row r="548" spans="1:13" ht="16.5" customHeight="1">
      <c r="A548" s="15" t="s">
        <v>18</v>
      </c>
      <c r="B548" s="15" t="s">
        <v>35</v>
      </c>
      <c r="C548" s="15" t="s">
        <v>20</v>
      </c>
      <c r="D548" s="15" t="s">
        <v>357</v>
      </c>
      <c r="E548" s="15" t="s">
        <v>379</v>
      </c>
      <c r="F548" s="15" t="s">
        <v>99</v>
      </c>
      <c r="G548" s="15" t="s">
        <v>380</v>
      </c>
      <c r="H548" s="15">
        <v>2500</v>
      </c>
      <c r="I548" s="15">
        <v>0</v>
      </c>
      <c r="J548" s="15">
        <v>0</v>
      </c>
      <c r="L548" s="6">
        <f t="shared" si="62"/>
        <v>-1</v>
      </c>
      <c r="M548" s="6">
        <f t="shared" si="63"/>
        <v>-1</v>
      </c>
    </row>
    <row r="549" spans="1:13" ht="16.5" customHeight="1">
      <c r="A549" s="8" t="s">
        <v>72</v>
      </c>
      <c r="B549" s="8" t="s">
        <v>19</v>
      </c>
      <c r="C549" s="8" t="s">
        <v>20</v>
      </c>
      <c r="D549" s="8" t="s">
        <v>357</v>
      </c>
      <c r="E549" s="8" t="s">
        <v>22</v>
      </c>
      <c r="F549" s="8" t="s">
        <v>19</v>
      </c>
      <c r="G549" s="19" t="s">
        <v>381</v>
      </c>
      <c r="H549" s="20">
        <f>SUM(H550:H566)</f>
        <v>1777639</v>
      </c>
      <c r="I549" s="25">
        <v>5811239.83</v>
      </c>
      <c r="J549" s="20">
        <v>1476064</v>
      </c>
      <c r="L549" s="6">
        <f t="shared" si="62"/>
        <v>2.269077596744896</v>
      </c>
      <c r="M549" s="6">
        <f t="shared" si="63"/>
        <v>-0.16964918073917146</v>
      </c>
    </row>
    <row r="550" spans="1:13" ht="16.5" customHeight="1">
      <c r="A550" s="8" t="s">
        <v>72</v>
      </c>
      <c r="B550" s="8" t="s">
        <v>35</v>
      </c>
      <c r="C550" s="8" t="s">
        <v>20</v>
      </c>
      <c r="D550" s="8" t="s">
        <v>357</v>
      </c>
      <c r="E550" s="8" t="s">
        <v>119</v>
      </c>
      <c r="F550" s="8" t="s">
        <v>128</v>
      </c>
      <c r="G550" s="8" t="s">
        <v>84</v>
      </c>
      <c r="H550" s="20">
        <v>7500</v>
      </c>
      <c r="I550" s="9">
        <v>26726.77</v>
      </c>
      <c r="J550" s="20">
        <v>12500</v>
      </c>
      <c r="L550" s="6">
        <f t="shared" si="62"/>
        <v>2.5635693333333336</v>
      </c>
      <c r="M550" s="6">
        <f t="shared" si="63"/>
        <v>0.6666666666666666</v>
      </c>
    </row>
    <row r="551" spans="1:13" ht="16.5" customHeight="1">
      <c r="A551" s="1" t="s">
        <v>72</v>
      </c>
      <c r="B551" s="1" t="s">
        <v>35</v>
      </c>
      <c r="C551" s="1" t="s">
        <v>20</v>
      </c>
      <c r="D551" s="1" t="s">
        <v>357</v>
      </c>
      <c r="E551" s="1" t="s">
        <v>167</v>
      </c>
      <c r="F551" s="1" t="s">
        <v>75</v>
      </c>
      <c r="G551" s="1" t="s">
        <v>382</v>
      </c>
      <c r="H551" s="15">
        <v>37500</v>
      </c>
      <c r="I551" s="5">
        <v>31583.61</v>
      </c>
      <c r="J551" s="15">
        <v>32500</v>
      </c>
      <c r="L551" s="6">
        <f t="shared" si="62"/>
        <v>-0.15777039999999998</v>
      </c>
      <c r="M551" s="6">
        <f t="shared" si="63"/>
        <v>-0.13333333333333333</v>
      </c>
    </row>
    <row r="552" spans="1:14" ht="16.5" customHeight="1">
      <c r="A552" s="1" t="s">
        <v>72</v>
      </c>
      <c r="B552" s="1" t="s">
        <v>35</v>
      </c>
      <c r="C552" s="1" t="s">
        <v>20</v>
      </c>
      <c r="D552" s="1" t="s">
        <v>357</v>
      </c>
      <c r="E552" s="1" t="s">
        <v>383</v>
      </c>
      <c r="F552" s="1" t="s">
        <v>384</v>
      </c>
      <c r="G552" s="1" t="s">
        <v>385</v>
      </c>
      <c r="H552" s="15">
        <v>0</v>
      </c>
      <c r="I552" s="11">
        <v>2873747</v>
      </c>
      <c r="J552" s="15">
        <v>0</v>
      </c>
      <c r="L552" s="6"/>
      <c r="M552" s="6"/>
      <c r="N552" s="1" t="s">
        <v>386</v>
      </c>
    </row>
    <row r="553" spans="1:13" ht="16.5" customHeight="1">
      <c r="A553" s="1" t="s">
        <v>72</v>
      </c>
      <c r="B553" s="1" t="s">
        <v>35</v>
      </c>
      <c r="C553" s="1" t="s">
        <v>20</v>
      </c>
      <c r="D553" s="1" t="s">
        <v>357</v>
      </c>
      <c r="E553" s="1" t="s">
        <v>387</v>
      </c>
      <c r="F553" s="1" t="s">
        <v>345</v>
      </c>
      <c r="G553" s="1" t="s">
        <v>388</v>
      </c>
      <c r="H553" s="15">
        <v>46261</v>
      </c>
      <c r="I553" s="5">
        <v>44430</v>
      </c>
      <c r="J553" s="15">
        <v>45319</v>
      </c>
      <c r="L553" s="6">
        <f aca="true" t="shared" si="64" ref="L553:L567">(I553-H553)/H553</f>
        <v>-0.0395797756209334</v>
      </c>
      <c r="M553" s="6">
        <f aca="true" t="shared" si="65" ref="M553:M567">(J553-H553)/H553</f>
        <v>-0.020362724541190202</v>
      </c>
    </row>
    <row r="554" spans="1:13" ht="16.5" customHeight="1">
      <c r="A554" s="1" t="s">
        <v>72</v>
      </c>
      <c r="B554" s="26">
        <v>104</v>
      </c>
      <c r="C554" s="1" t="s">
        <v>20</v>
      </c>
      <c r="D554" s="1" t="s">
        <v>357</v>
      </c>
      <c r="E554" s="1" t="s">
        <v>387</v>
      </c>
      <c r="F554" s="1" t="s">
        <v>86</v>
      </c>
      <c r="G554" s="1" t="s">
        <v>389</v>
      </c>
      <c r="H554" s="15">
        <v>56000</v>
      </c>
      <c r="I554" s="5">
        <v>9376.45</v>
      </c>
      <c r="J554" s="15">
        <v>22000</v>
      </c>
      <c r="L554" s="6">
        <f t="shared" si="64"/>
        <v>-0.8325633928571429</v>
      </c>
      <c r="M554" s="6">
        <f t="shared" si="65"/>
        <v>-0.6071428571428571</v>
      </c>
    </row>
    <row r="555" spans="1:13" ht="16.5" customHeight="1">
      <c r="A555" s="1" t="s">
        <v>72</v>
      </c>
      <c r="B555" s="26">
        <v>108</v>
      </c>
      <c r="C555" s="1" t="s">
        <v>20</v>
      </c>
      <c r="D555" s="1" t="s">
        <v>357</v>
      </c>
      <c r="E555" s="1" t="s">
        <v>387</v>
      </c>
      <c r="F555" s="1" t="s">
        <v>86</v>
      </c>
      <c r="G555" s="1" t="s">
        <v>389</v>
      </c>
      <c r="H555" s="15">
        <v>63000</v>
      </c>
      <c r="I555" s="5">
        <v>259513</v>
      </c>
      <c r="J555" s="15">
        <v>87500</v>
      </c>
      <c r="L555" s="6">
        <f t="shared" si="64"/>
        <v>3.119253968253968</v>
      </c>
      <c r="M555" s="6">
        <f t="shared" si="65"/>
        <v>0.3888888888888889</v>
      </c>
    </row>
    <row r="556" spans="1:13" ht="16.5" customHeight="1">
      <c r="A556" s="1" t="s">
        <v>72</v>
      </c>
      <c r="B556" s="26">
        <v>110</v>
      </c>
      <c r="C556" s="1" t="s">
        <v>20</v>
      </c>
      <c r="D556" s="1" t="s">
        <v>357</v>
      </c>
      <c r="E556" s="1" t="s">
        <v>387</v>
      </c>
      <c r="F556" s="1" t="s">
        <v>86</v>
      </c>
      <c r="G556" s="1" t="s">
        <v>389</v>
      </c>
      <c r="H556" s="15">
        <v>14000</v>
      </c>
      <c r="I556" s="5">
        <v>246793</v>
      </c>
      <c r="J556" s="15">
        <v>40000</v>
      </c>
      <c r="L556" s="6">
        <f t="shared" si="64"/>
        <v>16.628071428571428</v>
      </c>
      <c r="M556" s="6">
        <f t="shared" si="65"/>
        <v>1.8571428571428572</v>
      </c>
    </row>
    <row r="557" spans="1:13" ht="16.5" customHeight="1">
      <c r="A557" s="1" t="s">
        <v>72</v>
      </c>
      <c r="B557" s="26">
        <v>114</v>
      </c>
      <c r="C557" s="1" t="s">
        <v>20</v>
      </c>
      <c r="D557" s="1" t="s">
        <v>357</v>
      </c>
      <c r="E557" s="1" t="s">
        <v>387</v>
      </c>
      <c r="F557" s="1" t="s">
        <v>86</v>
      </c>
      <c r="G557" s="1" t="s">
        <v>389</v>
      </c>
      <c r="H557" s="15">
        <v>22000</v>
      </c>
      <c r="I557" s="5">
        <v>19345</v>
      </c>
      <c r="J557" s="15">
        <v>19500</v>
      </c>
      <c r="L557" s="6">
        <f t="shared" si="64"/>
        <v>-0.12068181818181818</v>
      </c>
      <c r="M557" s="6">
        <f t="shared" si="65"/>
        <v>-0.11363636363636363</v>
      </c>
    </row>
    <row r="558" spans="1:13" ht="16.5" customHeight="1">
      <c r="A558" s="1" t="s">
        <v>72</v>
      </c>
      <c r="B558" s="26">
        <v>212</v>
      </c>
      <c r="C558" s="1" t="s">
        <v>20</v>
      </c>
      <c r="D558" s="1" t="s">
        <v>357</v>
      </c>
      <c r="E558" s="1" t="s">
        <v>387</v>
      </c>
      <c r="F558" s="1" t="s">
        <v>86</v>
      </c>
      <c r="G558" s="1" t="s">
        <v>389</v>
      </c>
      <c r="H558" s="15">
        <v>282500</v>
      </c>
      <c r="I558" s="5">
        <v>762246</v>
      </c>
      <c r="J558" s="15">
        <v>163500</v>
      </c>
      <c r="L558" s="6">
        <f t="shared" si="64"/>
        <v>1.69821592920354</v>
      </c>
      <c r="M558" s="6">
        <f t="shared" si="65"/>
        <v>-0.42123893805309737</v>
      </c>
    </row>
    <row r="559" spans="1:13" ht="16.5" customHeight="1">
      <c r="A559" s="1" t="s">
        <v>72</v>
      </c>
      <c r="B559" s="26">
        <v>312</v>
      </c>
      <c r="C559" s="1" t="s">
        <v>20</v>
      </c>
      <c r="D559" s="1" t="s">
        <v>357</v>
      </c>
      <c r="E559" s="1" t="s">
        <v>387</v>
      </c>
      <c r="F559" s="1" t="s">
        <v>86</v>
      </c>
      <c r="G559" s="1" t="s">
        <v>389</v>
      </c>
      <c r="H559" s="15">
        <v>157000</v>
      </c>
      <c r="I559" s="5">
        <v>139937</v>
      </c>
      <c r="J559" s="15">
        <v>92000</v>
      </c>
      <c r="L559" s="6">
        <f t="shared" si="64"/>
        <v>-0.10868152866242038</v>
      </c>
      <c r="M559" s="6">
        <f t="shared" si="65"/>
        <v>-0.4140127388535032</v>
      </c>
    </row>
    <row r="560" spans="1:13" ht="16.5" customHeight="1">
      <c r="A560" s="1" t="s">
        <v>72</v>
      </c>
      <c r="B560" s="26">
        <v>500</v>
      </c>
      <c r="C560" s="1" t="s">
        <v>20</v>
      </c>
      <c r="D560" s="1" t="s">
        <v>357</v>
      </c>
      <c r="E560" s="1" t="s">
        <v>387</v>
      </c>
      <c r="F560" s="1" t="s">
        <v>86</v>
      </c>
      <c r="G560" s="1" t="s">
        <v>389</v>
      </c>
      <c r="H560" s="15">
        <v>13000</v>
      </c>
      <c r="I560" s="5">
        <v>4378</v>
      </c>
      <c r="J560" s="15">
        <v>20000</v>
      </c>
      <c r="L560" s="6">
        <f t="shared" si="64"/>
        <v>-0.6632307692307692</v>
      </c>
      <c r="M560" s="6">
        <f t="shared" si="65"/>
        <v>0.5384615384615384</v>
      </c>
    </row>
    <row r="561" spans="1:13" ht="16.5" customHeight="1">
      <c r="A561" s="1" t="s">
        <v>72</v>
      </c>
      <c r="B561" s="26">
        <v>555</v>
      </c>
      <c r="C561" s="1" t="s">
        <v>20</v>
      </c>
      <c r="D561" s="1" t="s">
        <v>357</v>
      </c>
      <c r="E561" s="1" t="s">
        <v>387</v>
      </c>
      <c r="F561" s="1" t="s">
        <v>86</v>
      </c>
      <c r="G561" s="1" t="s">
        <v>389</v>
      </c>
      <c r="H561" s="15">
        <v>64000</v>
      </c>
      <c r="I561" s="5">
        <v>67549</v>
      </c>
      <c r="J561" s="15">
        <v>17500</v>
      </c>
      <c r="L561" s="6">
        <f t="shared" si="64"/>
        <v>0.055453125</v>
      </c>
      <c r="M561" s="6">
        <f t="shared" si="65"/>
        <v>-0.7265625</v>
      </c>
    </row>
    <row r="562" spans="1:13" ht="16.5" customHeight="1">
      <c r="A562" s="1" t="s">
        <v>72</v>
      </c>
      <c r="B562" s="26">
        <v>704</v>
      </c>
      <c r="C562" s="1" t="s">
        <v>20</v>
      </c>
      <c r="D562" s="1" t="s">
        <v>357</v>
      </c>
      <c r="E562" s="1" t="s">
        <v>387</v>
      </c>
      <c r="F562" s="1" t="s">
        <v>86</v>
      </c>
      <c r="G562" s="1" t="s">
        <v>389</v>
      </c>
      <c r="H562" s="15">
        <v>101000</v>
      </c>
      <c r="I562" s="5">
        <v>718471</v>
      </c>
      <c r="J562" s="15">
        <v>138800</v>
      </c>
      <c r="L562" s="6">
        <f t="shared" si="64"/>
        <v>6.113574257425743</v>
      </c>
      <c r="M562" s="6">
        <f t="shared" si="65"/>
        <v>0.37425742574257426</v>
      </c>
    </row>
    <row r="563" spans="1:13" ht="16.5" customHeight="1">
      <c r="A563" s="1" t="s">
        <v>72</v>
      </c>
      <c r="B563" s="26">
        <v>708</v>
      </c>
      <c r="C563" s="1" t="s">
        <v>20</v>
      </c>
      <c r="D563" s="1" t="s">
        <v>357</v>
      </c>
      <c r="E563" s="1" t="s">
        <v>387</v>
      </c>
      <c r="F563" s="1" t="s">
        <v>86</v>
      </c>
      <c r="G563" s="1" t="s">
        <v>389</v>
      </c>
      <c r="H563" s="15">
        <v>40000</v>
      </c>
      <c r="I563" s="5">
        <v>37101</v>
      </c>
      <c r="J563" s="15">
        <v>64000</v>
      </c>
      <c r="L563" s="6">
        <f t="shared" si="64"/>
        <v>-0.072475</v>
      </c>
      <c r="M563" s="6">
        <f t="shared" si="65"/>
        <v>0.6</v>
      </c>
    </row>
    <row r="564" spans="1:13" ht="16.5" customHeight="1">
      <c r="A564" s="1" t="s">
        <v>72</v>
      </c>
      <c r="B564" s="26">
        <v>820</v>
      </c>
      <c r="C564" s="1" t="s">
        <v>20</v>
      </c>
      <c r="D564" s="1" t="s">
        <v>357</v>
      </c>
      <c r="E564" s="1" t="s">
        <v>387</v>
      </c>
      <c r="F564" s="1" t="s">
        <v>86</v>
      </c>
      <c r="G564" s="1" t="s">
        <v>389</v>
      </c>
      <c r="H564" s="15">
        <v>11000</v>
      </c>
      <c r="I564" s="5">
        <v>33952</v>
      </c>
      <c r="J564" s="15">
        <v>172000</v>
      </c>
      <c r="L564" s="6">
        <f t="shared" si="64"/>
        <v>2.0865454545454547</v>
      </c>
      <c r="M564" s="6">
        <f t="shared" si="65"/>
        <v>14.636363636363637</v>
      </c>
    </row>
    <row r="565" spans="1:13" ht="16.5" customHeight="1">
      <c r="A565" s="1" t="s">
        <v>72</v>
      </c>
      <c r="B565" s="26">
        <v>999</v>
      </c>
      <c r="C565" s="1" t="s">
        <v>20</v>
      </c>
      <c r="D565" s="1" t="s">
        <v>357</v>
      </c>
      <c r="E565" s="1" t="s">
        <v>387</v>
      </c>
      <c r="F565" s="1" t="s">
        <v>86</v>
      </c>
      <c r="G565" s="1" t="s">
        <v>389</v>
      </c>
      <c r="H565" s="15">
        <v>330000</v>
      </c>
      <c r="I565" s="5">
        <f>283912+216000</f>
        <v>499912</v>
      </c>
      <c r="J565" s="15">
        <v>513945</v>
      </c>
      <c r="L565" s="6">
        <f t="shared" si="64"/>
        <v>0.5148848484848485</v>
      </c>
      <c r="M565" s="6">
        <f t="shared" si="65"/>
        <v>0.5574090909090909</v>
      </c>
    </row>
    <row r="566" spans="1:13" ht="16.5" customHeight="1">
      <c r="A566" s="1" t="s">
        <v>72</v>
      </c>
      <c r="B566" s="26">
        <v>999</v>
      </c>
      <c r="C566" s="1" t="s">
        <v>20</v>
      </c>
      <c r="D566" s="1" t="s">
        <v>357</v>
      </c>
      <c r="E566" s="26">
        <v>4600</v>
      </c>
      <c r="F566" s="1" t="s">
        <v>86</v>
      </c>
      <c r="G566" s="1" t="s">
        <v>389</v>
      </c>
      <c r="H566" s="15">
        <v>532878</v>
      </c>
      <c r="I566" s="5">
        <v>36179</v>
      </c>
      <c r="J566" s="15">
        <v>35000</v>
      </c>
      <c r="L566" s="6">
        <f t="shared" si="64"/>
        <v>-0.9321064108482617</v>
      </c>
      <c r="M566" s="6">
        <f t="shared" si="65"/>
        <v>-0.9343189247820327</v>
      </c>
    </row>
    <row r="567" spans="1:13" ht="16.5" customHeight="1">
      <c r="A567" s="27">
        <v>21</v>
      </c>
      <c r="B567" s="16" t="s">
        <v>19</v>
      </c>
      <c r="C567" s="16" t="s">
        <v>20</v>
      </c>
      <c r="D567" s="16" t="s">
        <v>357</v>
      </c>
      <c r="E567" s="16" t="s">
        <v>22</v>
      </c>
      <c r="F567" s="16" t="s">
        <v>19</v>
      </c>
      <c r="G567" s="17" t="s">
        <v>390</v>
      </c>
      <c r="H567" s="18">
        <v>1823000</v>
      </c>
      <c r="I567" s="18">
        <v>2023000</v>
      </c>
      <c r="J567" s="18">
        <v>1823000</v>
      </c>
      <c r="L567" s="6">
        <f t="shared" si="64"/>
        <v>0.10970927043335162</v>
      </c>
      <c r="M567" s="6">
        <f t="shared" si="65"/>
        <v>0</v>
      </c>
    </row>
    <row r="568" spans="1:13" ht="16.5" customHeight="1">
      <c r="A568" s="28">
        <v>21</v>
      </c>
      <c r="B568" s="28">
        <v>500</v>
      </c>
      <c r="C568" s="28">
        <v>5</v>
      </c>
      <c r="D568" s="28">
        <v>9999</v>
      </c>
      <c r="E568" s="28">
        <v>1000</v>
      </c>
      <c r="F568" s="28">
        <v>100</v>
      </c>
      <c r="G568" s="29" t="s">
        <v>253</v>
      </c>
      <c r="H568" s="30">
        <v>0</v>
      </c>
      <c r="I568" s="30">
        <v>200000</v>
      </c>
      <c r="J568" s="30">
        <v>0</v>
      </c>
      <c r="L568" s="6"/>
      <c r="M568" s="6"/>
    </row>
    <row r="569" spans="1:13" ht="16.5" customHeight="1">
      <c r="A569" s="28">
        <v>21</v>
      </c>
      <c r="B569" s="28">
        <v>500</v>
      </c>
      <c r="C569" s="28" t="s">
        <v>20</v>
      </c>
      <c r="D569" s="28" t="s">
        <v>357</v>
      </c>
      <c r="E569" s="28">
        <v>1000</v>
      </c>
      <c r="F569" s="28">
        <v>300</v>
      </c>
      <c r="G569" s="29" t="s">
        <v>84</v>
      </c>
      <c r="H569" s="30">
        <v>247500</v>
      </c>
      <c r="I569" s="31">
        <v>247500</v>
      </c>
      <c r="J569" s="30">
        <v>247500</v>
      </c>
      <c r="L569" s="6">
        <f>(I569-H569)/H569</f>
        <v>0</v>
      </c>
      <c r="M569" s="6">
        <f>(J569-H569)/H569</f>
        <v>0</v>
      </c>
    </row>
    <row r="570" spans="1:13" ht="16.5" customHeight="1">
      <c r="A570" s="32">
        <v>21</v>
      </c>
      <c r="B570" s="32">
        <v>500</v>
      </c>
      <c r="C570" s="26" t="s">
        <v>20</v>
      </c>
      <c r="D570" s="26" t="s">
        <v>357</v>
      </c>
      <c r="E570" s="26" t="s">
        <v>25</v>
      </c>
      <c r="F570" s="32">
        <v>500</v>
      </c>
      <c r="G570" s="32" t="s">
        <v>391</v>
      </c>
      <c r="H570" s="15">
        <v>17500</v>
      </c>
      <c r="I570" s="15">
        <v>17500</v>
      </c>
      <c r="J570" s="15">
        <v>17500</v>
      </c>
      <c r="L570" s="6">
        <f>(I570-H570)/H570</f>
        <v>0</v>
      </c>
      <c r="M570" s="6">
        <f>(J570-H570)/H570</f>
        <v>0</v>
      </c>
    </row>
    <row r="571" spans="1:13" ht="16.5" customHeight="1">
      <c r="A571" s="32">
        <v>21</v>
      </c>
      <c r="B571" s="32">
        <v>500</v>
      </c>
      <c r="C571" s="32" t="s">
        <v>20</v>
      </c>
      <c r="D571" s="32" t="s">
        <v>357</v>
      </c>
      <c r="E571" s="32" t="s">
        <v>25</v>
      </c>
      <c r="F571" s="32">
        <v>600</v>
      </c>
      <c r="G571" s="15" t="s">
        <v>85</v>
      </c>
      <c r="H571" s="15">
        <v>1558000</v>
      </c>
      <c r="I571" s="15">
        <v>1558000</v>
      </c>
      <c r="J571" s="15">
        <v>1558000</v>
      </c>
      <c r="L571" s="6">
        <f>(I571-H571)/H571</f>
        <v>0</v>
      </c>
      <c r="M571" s="6">
        <f>(J571-H571)/H571</f>
        <v>0</v>
      </c>
    </row>
    <row r="572" spans="1:13" ht="16.5" customHeight="1">
      <c r="A572" s="27">
        <v>70</v>
      </c>
      <c r="B572" s="27">
        <v>500</v>
      </c>
      <c r="C572" s="27">
        <v>5</v>
      </c>
      <c r="D572" s="27">
        <v>9999</v>
      </c>
      <c r="E572" s="27" t="s">
        <v>22</v>
      </c>
      <c r="F572" s="27" t="s">
        <v>19</v>
      </c>
      <c r="G572" s="17" t="s">
        <v>392</v>
      </c>
      <c r="H572" s="18">
        <v>62500</v>
      </c>
      <c r="I572" s="18">
        <v>162500</v>
      </c>
      <c r="J572" s="18">
        <v>62500</v>
      </c>
      <c r="L572" s="6">
        <f>(I572-H572)/H572</f>
        <v>1.6</v>
      </c>
      <c r="M572" s="6">
        <f>(J572-H572)/H572</f>
        <v>0</v>
      </c>
    </row>
    <row r="573" spans="1:13" ht="16.5" customHeight="1">
      <c r="A573" s="28" t="s">
        <v>393</v>
      </c>
      <c r="B573" s="28" t="s">
        <v>82</v>
      </c>
      <c r="C573" s="28" t="s">
        <v>20</v>
      </c>
      <c r="D573" s="28" t="s">
        <v>357</v>
      </c>
      <c r="E573" s="28" t="s">
        <v>25</v>
      </c>
      <c r="F573" s="28" t="s">
        <v>394</v>
      </c>
      <c r="G573" s="29" t="s">
        <v>395</v>
      </c>
      <c r="H573" s="30">
        <v>62500</v>
      </c>
      <c r="I573" s="30">
        <v>162500</v>
      </c>
      <c r="J573" s="30">
        <v>62500</v>
      </c>
      <c r="L573" s="6">
        <f>(I573-H573)/H573</f>
        <v>1.6</v>
      </c>
      <c r="M573" s="6">
        <f>(J573-H573)/H573</f>
        <v>0</v>
      </c>
    </row>
    <row r="574" spans="1:13" ht="16.5" customHeight="1">
      <c r="A574" s="8"/>
      <c r="B574" s="8" t="s">
        <v>19</v>
      </c>
      <c r="C574" s="8" t="s">
        <v>20</v>
      </c>
      <c r="D574" s="8" t="s">
        <v>357</v>
      </c>
      <c r="E574" s="8" t="s">
        <v>22</v>
      </c>
      <c r="F574" s="8" t="s">
        <v>19</v>
      </c>
      <c r="G574" s="33" t="s">
        <v>396</v>
      </c>
      <c r="H574" s="20"/>
      <c r="I574" s="20"/>
      <c r="J574" s="20"/>
      <c r="L574" s="6"/>
      <c r="M574" s="6"/>
    </row>
    <row r="575" spans="1:13" ht="16.5" customHeight="1">
      <c r="A575" s="8" t="s">
        <v>18</v>
      </c>
      <c r="B575" s="8" t="s">
        <v>82</v>
      </c>
      <c r="C575" s="8" t="s">
        <v>20</v>
      </c>
      <c r="D575" s="8" t="s">
        <v>90</v>
      </c>
      <c r="E575" s="8" t="s">
        <v>397</v>
      </c>
      <c r="F575" s="8" t="s">
        <v>35</v>
      </c>
      <c r="G575" s="8" t="s">
        <v>398</v>
      </c>
      <c r="H575" s="20">
        <v>25000</v>
      </c>
      <c r="I575" s="9">
        <v>21790.59</v>
      </c>
      <c r="J575" s="20">
        <v>22500</v>
      </c>
      <c r="L575" s="6">
        <f aca="true" t="shared" si="66" ref="L575:L582">(I575-H575)/H575</f>
        <v>-0.1283764</v>
      </c>
      <c r="M575" s="6">
        <f aca="true" t="shared" si="67" ref="M575:M582">(J575-H575)/H575</f>
        <v>-0.1</v>
      </c>
    </row>
    <row r="576" spans="1:13" ht="16.5" customHeight="1">
      <c r="A576" s="1" t="s">
        <v>18</v>
      </c>
      <c r="B576" s="1" t="s">
        <v>82</v>
      </c>
      <c r="C576" s="1" t="s">
        <v>20</v>
      </c>
      <c r="D576" s="1" t="s">
        <v>90</v>
      </c>
      <c r="E576" s="1" t="s">
        <v>399</v>
      </c>
      <c r="F576" s="1" t="s">
        <v>35</v>
      </c>
      <c r="G576" s="1" t="s">
        <v>400</v>
      </c>
      <c r="H576" s="1">
        <v>1855259</v>
      </c>
      <c r="I576" s="1">
        <v>1855259</v>
      </c>
      <c r="J576" s="1">
        <v>2069427</v>
      </c>
      <c r="L576" s="6">
        <f t="shared" si="66"/>
        <v>0</v>
      </c>
      <c r="M576" s="6">
        <f t="shared" si="67"/>
        <v>0.11543832963483805</v>
      </c>
    </row>
    <row r="577" spans="1:13" ht="16.5" customHeight="1">
      <c r="A577" s="1" t="s">
        <v>18</v>
      </c>
      <c r="B577" s="1" t="s">
        <v>82</v>
      </c>
      <c r="C577" s="1" t="s">
        <v>20</v>
      </c>
      <c r="D577" s="1" t="s">
        <v>90</v>
      </c>
      <c r="E577" s="1" t="s">
        <v>401</v>
      </c>
      <c r="F577" s="1" t="s">
        <v>35</v>
      </c>
      <c r="G577" s="1" t="s">
        <v>402</v>
      </c>
      <c r="H577" s="1">
        <v>217199</v>
      </c>
      <c r="I577" s="1">
        <v>217199</v>
      </c>
      <c r="J577" s="1">
        <v>234904</v>
      </c>
      <c r="L577" s="6">
        <f t="shared" si="66"/>
        <v>0</v>
      </c>
      <c r="M577" s="6">
        <f t="shared" si="67"/>
        <v>0.08151510826477101</v>
      </c>
    </row>
    <row r="578" spans="1:13" ht="16.5" customHeight="1">
      <c r="A578" s="1" t="s">
        <v>18</v>
      </c>
      <c r="B578" s="1" t="s">
        <v>82</v>
      </c>
      <c r="C578" s="1" t="s">
        <v>20</v>
      </c>
      <c r="D578" s="1" t="s">
        <v>90</v>
      </c>
      <c r="E578" s="1" t="s">
        <v>179</v>
      </c>
      <c r="F578" s="1" t="s">
        <v>35</v>
      </c>
      <c r="G578" s="1" t="s">
        <v>403</v>
      </c>
      <c r="H578" s="1">
        <v>11430</v>
      </c>
      <c r="I578" s="1">
        <v>11454</v>
      </c>
      <c r="J578" s="1">
        <v>11730</v>
      </c>
      <c r="L578" s="6">
        <f t="shared" si="66"/>
        <v>0.002099737532808399</v>
      </c>
      <c r="M578" s="6">
        <f t="shared" si="67"/>
        <v>0.026246719160104987</v>
      </c>
    </row>
    <row r="579" spans="1:13" ht="16.5" customHeight="1">
      <c r="A579" s="1" t="s">
        <v>18</v>
      </c>
      <c r="B579" s="1" t="s">
        <v>82</v>
      </c>
      <c r="C579" s="1" t="s">
        <v>20</v>
      </c>
      <c r="D579" s="1" t="s">
        <v>90</v>
      </c>
      <c r="E579" s="1" t="s">
        <v>404</v>
      </c>
      <c r="F579" s="1" t="s">
        <v>35</v>
      </c>
      <c r="G579" s="1" t="s">
        <v>405</v>
      </c>
      <c r="H579" s="1">
        <v>21376</v>
      </c>
      <c r="I579" s="1">
        <v>19669</v>
      </c>
      <c r="J579" s="1">
        <v>22500</v>
      </c>
      <c r="L579" s="6">
        <f t="shared" si="66"/>
        <v>-0.07985591317365269</v>
      </c>
      <c r="M579" s="6">
        <f t="shared" si="67"/>
        <v>0.05258233532934132</v>
      </c>
    </row>
    <row r="580" spans="1:13" ht="16.5" customHeight="1">
      <c r="A580" s="1" t="s">
        <v>18</v>
      </c>
      <c r="B580" s="1" t="s">
        <v>82</v>
      </c>
      <c r="C580" s="1" t="s">
        <v>20</v>
      </c>
      <c r="D580" s="1" t="s">
        <v>90</v>
      </c>
      <c r="E580" s="1" t="s">
        <v>404</v>
      </c>
      <c r="F580" s="1" t="s">
        <v>35</v>
      </c>
      <c r="G580" s="1" t="s">
        <v>406</v>
      </c>
      <c r="H580" s="1">
        <v>70651</v>
      </c>
      <c r="I580" s="1">
        <v>70666</v>
      </c>
      <c r="J580" s="1">
        <v>66885</v>
      </c>
      <c r="L580" s="6">
        <f t="shared" si="66"/>
        <v>0.00021231121994026977</v>
      </c>
      <c r="M580" s="6">
        <f t="shared" si="67"/>
        <v>-0.053304270286337066</v>
      </c>
    </row>
    <row r="581" spans="1:13" ht="16.5" customHeight="1">
      <c r="A581" s="1" t="s">
        <v>18</v>
      </c>
      <c r="B581" s="1" t="s">
        <v>82</v>
      </c>
      <c r="C581" s="1" t="s">
        <v>20</v>
      </c>
      <c r="D581" s="1" t="s">
        <v>214</v>
      </c>
      <c r="E581" s="1" t="s">
        <v>407</v>
      </c>
      <c r="F581" s="1" t="s">
        <v>35</v>
      </c>
      <c r="G581" s="1" t="s">
        <v>408</v>
      </c>
      <c r="H581" s="1">
        <v>50750</v>
      </c>
      <c r="I581" s="1">
        <v>48972.14</v>
      </c>
      <c r="J581" s="1">
        <v>50750</v>
      </c>
      <c r="L581" s="6">
        <f t="shared" si="66"/>
        <v>-0.03503172413793105</v>
      </c>
      <c r="M581" s="6">
        <f t="shared" si="67"/>
        <v>0</v>
      </c>
    </row>
    <row r="582" spans="1:13" ht="16.5" customHeight="1">
      <c r="A582" s="1" t="s">
        <v>18</v>
      </c>
      <c r="B582" s="1" t="s">
        <v>82</v>
      </c>
      <c r="C582" s="1" t="s">
        <v>20</v>
      </c>
      <c r="D582" s="1" t="s">
        <v>214</v>
      </c>
      <c r="E582" s="1" t="s">
        <v>409</v>
      </c>
      <c r="F582" s="1" t="s">
        <v>35</v>
      </c>
      <c r="G582" s="1" t="s">
        <v>410</v>
      </c>
      <c r="H582" s="1">
        <v>838027</v>
      </c>
      <c r="I582" s="1">
        <v>848475</v>
      </c>
      <c r="J582" s="1">
        <v>880534</v>
      </c>
      <c r="L582" s="6">
        <f t="shared" si="66"/>
        <v>0.012467378736007312</v>
      </c>
      <c r="M582" s="6">
        <f t="shared" si="67"/>
        <v>0.05072270941151061</v>
      </c>
    </row>
    <row r="583" spans="1:13" ht="16.5" customHeight="1">
      <c r="A583" s="1" t="s">
        <v>18</v>
      </c>
      <c r="B583" s="1" t="s">
        <v>82</v>
      </c>
      <c r="C583" s="1" t="s">
        <v>20</v>
      </c>
      <c r="D583" s="1" t="s">
        <v>243</v>
      </c>
      <c r="E583" s="1" t="s">
        <v>411</v>
      </c>
      <c r="F583" s="1" t="s">
        <v>35</v>
      </c>
      <c r="G583" s="1" t="s">
        <v>412</v>
      </c>
      <c r="H583" s="1">
        <v>0</v>
      </c>
      <c r="I583" s="1">
        <v>24097</v>
      </c>
      <c r="J583" s="1">
        <v>0</v>
      </c>
      <c r="L583" s="6"/>
      <c r="M583" s="6"/>
    </row>
    <row r="584" spans="1:13" ht="16.5" customHeight="1">
      <c r="A584" s="1" t="s">
        <v>18</v>
      </c>
      <c r="B584" s="1" t="s">
        <v>82</v>
      </c>
      <c r="C584" s="1" t="s">
        <v>20</v>
      </c>
      <c r="D584" s="1" t="s">
        <v>255</v>
      </c>
      <c r="E584" s="1" t="s">
        <v>105</v>
      </c>
      <c r="F584" s="1" t="s">
        <v>35</v>
      </c>
      <c r="G584" s="1" t="s">
        <v>413</v>
      </c>
      <c r="H584" s="1">
        <v>34500</v>
      </c>
      <c r="I584" s="1">
        <v>35552</v>
      </c>
      <c r="J584" s="1">
        <v>36250</v>
      </c>
      <c r="L584" s="6">
        <f>(I584-H584)/H584</f>
        <v>0.030492753623188405</v>
      </c>
      <c r="M584" s="6">
        <f>(J584-H584)/H584</f>
        <v>0.050724637681159424</v>
      </c>
    </row>
    <row r="585" spans="1:13" ht="16.5" customHeight="1">
      <c r="A585" s="1" t="s">
        <v>18</v>
      </c>
      <c r="B585" s="1" t="s">
        <v>82</v>
      </c>
      <c r="C585" s="1" t="s">
        <v>20</v>
      </c>
      <c r="D585" s="1" t="s">
        <v>255</v>
      </c>
      <c r="E585" s="1" t="s">
        <v>414</v>
      </c>
      <c r="F585" s="1" t="s">
        <v>35</v>
      </c>
      <c r="G585" s="1" t="s">
        <v>415</v>
      </c>
      <c r="H585" s="1">
        <v>44630</v>
      </c>
      <c r="I585" s="1">
        <v>51405</v>
      </c>
      <c r="J585" s="1">
        <v>29400</v>
      </c>
      <c r="L585" s="6">
        <f>(I585-H585)/H585</f>
        <v>0.15180371947120772</v>
      </c>
      <c r="M585" s="6">
        <f>(J585-H585)/H585</f>
        <v>-0.3412502800806632</v>
      </c>
    </row>
    <row r="586" spans="1:13" ht="16.5" customHeight="1">
      <c r="A586" s="1" t="s">
        <v>18</v>
      </c>
      <c r="B586" s="1" t="s">
        <v>82</v>
      </c>
      <c r="C586" s="1" t="s">
        <v>20</v>
      </c>
      <c r="D586" s="1" t="s">
        <v>272</v>
      </c>
      <c r="E586" s="1" t="s">
        <v>416</v>
      </c>
      <c r="F586" s="1" t="s">
        <v>35</v>
      </c>
      <c r="G586" s="1" t="s">
        <v>417</v>
      </c>
      <c r="H586" s="1">
        <v>51013</v>
      </c>
      <c r="I586" s="1">
        <v>53255</v>
      </c>
      <c r="J586" s="1">
        <v>52869</v>
      </c>
      <c r="L586" s="6">
        <f>(I586-H586)/H586</f>
        <v>0.04394958147923078</v>
      </c>
      <c r="M586" s="6">
        <f>(J586-H586)/H586</f>
        <v>0.036382882794581774</v>
      </c>
    </row>
    <row r="587" spans="1:13" ht="16.5" customHeight="1">
      <c r="A587" s="15" t="s">
        <v>18</v>
      </c>
      <c r="B587" s="15" t="s">
        <v>82</v>
      </c>
      <c r="C587" s="15" t="s">
        <v>20</v>
      </c>
      <c r="D587" s="15" t="s">
        <v>277</v>
      </c>
      <c r="E587" s="15" t="s">
        <v>418</v>
      </c>
      <c r="F587" s="15" t="s">
        <v>35</v>
      </c>
      <c r="G587" s="1" t="s">
        <v>419</v>
      </c>
      <c r="H587" s="1">
        <v>300992</v>
      </c>
      <c r="I587" s="1">
        <v>396558</v>
      </c>
      <c r="J587" s="1">
        <v>396558</v>
      </c>
      <c r="L587" s="6">
        <f>(I587-H587)/H587</f>
        <v>0.31750345524133533</v>
      </c>
      <c r="M587" s="6">
        <f>(J587-H587)/H587</f>
        <v>0.31750345524133533</v>
      </c>
    </row>
    <row r="588" spans="1:13" ht="16.5" customHeight="1">
      <c r="A588" s="1" t="s">
        <v>18</v>
      </c>
      <c r="B588" s="1" t="s">
        <v>82</v>
      </c>
      <c r="C588" s="1" t="s">
        <v>20</v>
      </c>
      <c r="D588" s="1" t="s">
        <v>284</v>
      </c>
      <c r="E588" s="1" t="s">
        <v>420</v>
      </c>
      <c r="F588" s="1" t="s">
        <v>35</v>
      </c>
      <c r="G588" s="1" t="s">
        <v>421</v>
      </c>
      <c r="H588" s="1">
        <v>964721</v>
      </c>
      <c r="I588" s="1">
        <v>1005805</v>
      </c>
      <c r="J588" s="1">
        <v>1024345</v>
      </c>
      <c r="L588" s="6">
        <f>(I588-H588)/H588</f>
        <v>0.04258640581059187</v>
      </c>
      <c r="M588" s="6">
        <f>(J588-H588)/H588</f>
        <v>0.06180439733352959</v>
      </c>
    </row>
    <row r="589" spans="1:13" ht="16.5" customHeight="1">
      <c r="A589" s="1" t="s">
        <v>18</v>
      </c>
      <c r="B589" s="1" t="s">
        <v>82</v>
      </c>
      <c r="C589" s="1" t="s">
        <v>20</v>
      </c>
      <c r="D589" s="1" t="s">
        <v>284</v>
      </c>
      <c r="E589" s="1" t="s">
        <v>422</v>
      </c>
      <c r="F589" s="1" t="s">
        <v>35</v>
      </c>
      <c r="G589" s="1" t="s">
        <v>423</v>
      </c>
      <c r="H589" s="1">
        <v>0</v>
      </c>
      <c r="I589" s="1">
        <v>0</v>
      </c>
      <c r="J589" s="1">
        <v>21790</v>
      </c>
      <c r="L589" s="6"/>
      <c r="M589" s="6"/>
    </row>
    <row r="590" spans="1:13" ht="16.5" customHeight="1">
      <c r="A590" s="1" t="s">
        <v>18</v>
      </c>
      <c r="B590" s="1" t="s">
        <v>82</v>
      </c>
      <c r="C590" s="1" t="s">
        <v>20</v>
      </c>
      <c r="D590" s="1" t="s">
        <v>316</v>
      </c>
      <c r="E590" s="1" t="s">
        <v>424</v>
      </c>
      <c r="F590" s="1" t="s">
        <v>35</v>
      </c>
      <c r="G590" s="1" t="s">
        <v>425</v>
      </c>
      <c r="H590" s="1">
        <v>444863</v>
      </c>
      <c r="I590" s="1">
        <v>515902</v>
      </c>
      <c r="J590" s="1">
        <v>490107</v>
      </c>
      <c r="L590" s="6">
        <f aca="true" t="shared" si="68" ref="L590:L603">(I590-H590)/H590</f>
        <v>0.15968736442455317</v>
      </c>
      <c r="M590" s="6">
        <f aca="true" t="shared" si="69" ref="M590:M603">(J590-H590)/H590</f>
        <v>0.10170322099163114</v>
      </c>
    </row>
    <row r="591" spans="1:13" ht="16.5" customHeight="1">
      <c r="A591" s="1" t="s">
        <v>18</v>
      </c>
      <c r="B591" s="1" t="s">
        <v>82</v>
      </c>
      <c r="C591" s="1" t="s">
        <v>20</v>
      </c>
      <c r="D591" s="1" t="s">
        <v>320</v>
      </c>
      <c r="E591" s="15" t="s">
        <v>424</v>
      </c>
      <c r="F591" s="1" t="s">
        <v>35</v>
      </c>
      <c r="G591" s="1" t="s">
        <v>426</v>
      </c>
      <c r="H591" s="1">
        <v>87612</v>
      </c>
      <c r="I591" s="1">
        <v>83605</v>
      </c>
      <c r="J591" s="1">
        <v>82531</v>
      </c>
      <c r="L591" s="6">
        <f t="shared" si="68"/>
        <v>-0.04573574396201434</v>
      </c>
      <c r="M591" s="6">
        <f t="shared" si="69"/>
        <v>-0.05799433867506734</v>
      </c>
    </row>
    <row r="592" spans="1:13" ht="16.5" customHeight="1">
      <c r="A592" s="1" t="s">
        <v>18</v>
      </c>
      <c r="B592" s="1" t="s">
        <v>82</v>
      </c>
      <c r="C592" s="1" t="s">
        <v>20</v>
      </c>
      <c r="D592" s="1" t="s">
        <v>322</v>
      </c>
      <c r="E592" s="1" t="s">
        <v>424</v>
      </c>
      <c r="F592" s="1" t="s">
        <v>35</v>
      </c>
      <c r="G592" s="1" t="s">
        <v>427</v>
      </c>
      <c r="H592" s="1">
        <v>44613</v>
      </c>
      <c r="I592" s="1">
        <v>56784</v>
      </c>
      <c r="J592" s="1">
        <v>53945</v>
      </c>
      <c r="L592" s="6">
        <f t="shared" si="68"/>
        <v>0.2728128572389214</v>
      </c>
      <c r="M592" s="6">
        <f t="shared" si="69"/>
        <v>0.20917669737520453</v>
      </c>
    </row>
    <row r="593" spans="1:13" ht="16.5" customHeight="1">
      <c r="A593" s="1" t="s">
        <v>18</v>
      </c>
      <c r="B593" s="1" t="s">
        <v>82</v>
      </c>
      <c r="C593" s="1" t="s">
        <v>20</v>
      </c>
      <c r="D593" s="1" t="s">
        <v>330</v>
      </c>
      <c r="E593" s="1" t="s">
        <v>428</v>
      </c>
      <c r="F593" s="1" t="s">
        <v>35</v>
      </c>
      <c r="G593" s="1" t="s">
        <v>429</v>
      </c>
      <c r="H593" s="1">
        <v>825168</v>
      </c>
      <c r="I593" s="1">
        <v>846030</v>
      </c>
      <c r="J593" s="1">
        <v>846030</v>
      </c>
      <c r="L593" s="6">
        <f t="shared" si="68"/>
        <v>0.025282124367401546</v>
      </c>
      <c r="M593" s="6">
        <f t="shared" si="69"/>
        <v>0.025282124367401546</v>
      </c>
    </row>
    <row r="594" spans="1:13" ht="16.5" customHeight="1">
      <c r="A594" s="1" t="s">
        <v>18</v>
      </c>
      <c r="B594" s="1" t="s">
        <v>82</v>
      </c>
      <c r="C594" s="1" t="s">
        <v>20</v>
      </c>
      <c r="D594" s="1" t="s">
        <v>357</v>
      </c>
      <c r="E594" s="1" t="s">
        <v>430</v>
      </c>
      <c r="F594" s="1" t="s">
        <v>35</v>
      </c>
      <c r="G594" s="1" t="s">
        <v>431</v>
      </c>
      <c r="H594" s="1">
        <v>5914931</v>
      </c>
      <c r="I594" s="1">
        <v>6065514</v>
      </c>
      <c r="J594" s="1">
        <v>6368790</v>
      </c>
      <c r="L594" s="6">
        <f t="shared" si="68"/>
        <v>0.025458116079460604</v>
      </c>
      <c r="M594" s="6">
        <f t="shared" si="69"/>
        <v>0.07673107260253755</v>
      </c>
    </row>
    <row r="595" spans="1:13" ht="16.5" customHeight="1">
      <c r="A595" s="1" t="s">
        <v>18</v>
      </c>
      <c r="B595" s="1" t="s">
        <v>82</v>
      </c>
      <c r="C595" s="1" t="s">
        <v>20</v>
      </c>
      <c r="D595" s="1" t="s">
        <v>357</v>
      </c>
      <c r="E595" s="1" t="s">
        <v>432</v>
      </c>
      <c r="F595" s="1" t="s">
        <v>35</v>
      </c>
      <c r="G595" s="1" t="s">
        <v>433</v>
      </c>
      <c r="H595" s="1">
        <v>7703785</v>
      </c>
      <c r="I595" s="1">
        <v>5283121</v>
      </c>
      <c r="J595" s="1">
        <v>5547277</v>
      </c>
      <c r="L595" s="6">
        <f t="shared" si="68"/>
        <v>-0.3142174917913727</v>
      </c>
      <c r="M595" s="6">
        <f t="shared" si="69"/>
        <v>-0.27992837287125744</v>
      </c>
    </row>
    <row r="596" spans="1:13" ht="16.5" customHeight="1">
      <c r="A596" s="1" t="s">
        <v>18</v>
      </c>
      <c r="B596" s="1" t="s">
        <v>82</v>
      </c>
      <c r="C596" s="1" t="s">
        <v>20</v>
      </c>
      <c r="D596" s="1" t="s">
        <v>357</v>
      </c>
      <c r="E596" s="1" t="s">
        <v>434</v>
      </c>
      <c r="F596" s="1" t="s">
        <v>35</v>
      </c>
      <c r="G596" s="1" t="s">
        <v>435</v>
      </c>
      <c r="H596" s="1">
        <v>1285265</v>
      </c>
      <c r="I596" s="1">
        <v>5962777</v>
      </c>
      <c r="J596" s="1">
        <v>6260916</v>
      </c>
      <c r="L596" s="6">
        <f t="shared" si="68"/>
        <v>3.6393366348574028</v>
      </c>
      <c r="M596" s="6">
        <f t="shared" si="69"/>
        <v>3.8713035833077227</v>
      </c>
    </row>
    <row r="597" spans="1:13" ht="16.5" customHeight="1">
      <c r="A597" s="1" t="s">
        <v>18</v>
      </c>
      <c r="B597" s="1" t="s">
        <v>82</v>
      </c>
      <c r="C597" s="1" t="s">
        <v>20</v>
      </c>
      <c r="D597" s="1" t="s">
        <v>357</v>
      </c>
      <c r="E597" s="1" t="s">
        <v>436</v>
      </c>
      <c r="F597" s="1" t="s">
        <v>35</v>
      </c>
      <c r="G597" s="1" t="s">
        <v>437</v>
      </c>
      <c r="H597" s="1">
        <v>78130</v>
      </c>
      <c r="I597" s="1">
        <v>0</v>
      </c>
      <c r="J597" s="1">
        <v>0</v>
      </c>
      <c r="L597" s="6">
        <f t="shared" si="68"/>
        <v>-1</v>
      </c>
      <c r="M597" s="6">
        <f t="shared" si="69"/>
        <v>-1</v>
      </c>
    </row>
    <row r="598" spans="1:13" ht="16.5" customHeight="1">
      <c r="A598" s="1" t="s">
        <v>18</v>
      </c>
      <c r="B598" s="1" t="s">
        <v>82</v>
      </c>
      <c r="C598" s="1" t="s">
        <v>20</v>
      </c>
      <c r="D598" s="1" t="s">
        <v>357</v>
      </c>
      <c r="E598" s="1" t="s">
        <v>438</v>
      </c>
      <c r="F598" s="1" t="s">
        <v>35</v>
      </c>
      <c r="G598" s="1" t="s">
        <v>439</v>
      </c>
      <c r="H598" s="1">
        <v>1871252</v>
      </c>
      <c r="I598" s="1">
        <v>0</v>
      </c>
      <c r="J598" s="1">
        <v>0</v>
      </c>
      <c r="L598" s="6">
        <f t="shared" si="68"/>
        <v>-1</v>
      </c>
      <c r="M598" s="6">
        <f t="shared" si="69"/>
        <v>-1</v>
      </c>
    </row>
    <row r="599" spans="1:13" ht="16.5" customHeight="1">
      <c r="A599" s="1" t="s">
        <v>18</v>
      </c>
      <c r="B599" s="1" t="s">
        <v>82</v>
      </c>
      <c r="C599" s="1" t="s">
        <v>20</v>
      </c>
      <c r="D599" s="1" t="s">
        <v>357</v>
      </c>
      <c r="E599" s="1" t="s">
        <v>440</v>
      </c>
      <c r="F599" s="1" t="s">
        <v>35</v>
      </c>
      <c r="G599" s="1" t="s">
        <v>441</v>
      </c>
      <c r="H599" s="1">
        <v>5000</v>
      </c>
      <c r="I599" s="1">
        <v>5575</v>
      </c>
      <c r="J599" s="1">
        <v>5000</v>
      </c>
      <c r="L599" s="6">
        <f t="shared" si="68"/>
        <v>0.115</v>
      </c>
      <c r="M599" s="6">
        <f t="shared" si="69"/>
        <v>0</v>
      </c>
    </row>
    <row r="600" spans="1:13" ht="16.5" customHeight="1">
      <c r="A600" s="1" t="s">
        <v>18</v>
      </c>
      <c r="B600" s="1" t="s">
        <v>82</v>
      </c>
      <c r="C600" s="1" t="s">
        <v>20</v>
      </c>
      <c r="D600" s="1" t="s">
        <v>357</v>
      </c>
      <c r="E600" s="1" t="s">
        <v>442</v>
      </c>
      <c r="F600" s="1" t="s">
        <v>35</v>
      </c>
      <c r="G600" s="1" t="s">
        <v>443</v>
      </c>
      <c r="H600" s="1">
        <v>137500</v>
      </c>
      <c r="I600" s="1">
        <v>93308.23</v>
      </c>
      <c r="J600" s="1">
        <v>94500</v>
      </c>
      <c r="L600" s="6">
        <f t="shared" si="68"/>
        <v>-0.32139469090909095</v>
      </c>
      <c r="M600" s="6">
        <f t="shared" si="69"/>
        <v>-0.31272727272727274</v>
      </c>
    </row>
    <row r="601" spans="1:13" ht="16.5" customHeight="1">
      <c r="A601" s="1" t="s">
        <v>18</v>
      </c>
      <c r="B601" s="1" t="s">
        <v>82</v>
      </c>
      <c r="C601" s="1" t="s">
        <v>20</v>
      </c>
      <c r="D601" s="1" t="s">
        <v>357</v>
      </c>
      <c r="E601" s="1" t="s">
        <v>444</v>
      </c>
      <c r="F601" s="1" t="s">
        <v>35</v>
      </c>
      <c r="G601" s="1" t="s">
        <v>445</v>
      </c>
      <c r="H601" s="1">
        <v>264296</v>
      </c>
      <c r="I601" s="1">
        <v>249566.54</v>
      </c>
      <c r="J601" s="1">
        <v>239500</v>
      </c>
      <c r="L601" s="6">
        <f t="shared" si="68"/>
        <v>-0.05573092290462206</v>
      </c>
      <c r="M601" s="6">
        <f t="shared" si="69"/>
        <v>-0.09381905136664952</v>
      </c>
    </row>
    <row r="602" spans="1:13" ht="16.5" customHeight="1">
      <c r="A602" s="1" t="s">
        <v>18</v>
      </c>
      <c r="B602" s="1" t="s">
        <v>82</v>
      </c>
      <c r="C602" s="1" t="s">
        <v>20</v>
      </c>
      <c r="D602" s="1" t="s">
        <v>357</v>
      </c>
      <c r="E602" s="1" t="s">
        <v>397</v>
      </c>
      <c r="F602" s="1" t="s">
        <v>35</v>
      </c>
      <c r="G602" s="1" t="s">
        <v>140</v>
      </c>
      <c r="H602" s="1">
        <v>187250</v>
      </c>
      <c r="I602" s="1">
        <v>156643.41</v>
      </c>
      <c r="J602" s="1">
        <v>157500</v>
      </c>
      <c r="L602" s="6">
        <f t="shared" si="68"/>
        <v>-0.1634530841121495</v>
      </c>
      <c r="M602" s="6">
        <f t="shared" si="69"/>
        <v>-0.1588785046728972</v>
      </c>
    </row>
    <row r="603" spans="1:13" ht="16.5" customHeight="1">
      <c r="A603" s="1" t="s">
        <v>18</v>
      </c>
      <c r="B603" s="1" t="s">
        <v>82</v>
      </c>
      <c r="C603" s="1" t="s">
        <v>20</v>
      </c>
      <c r="D603" s="1" t="s">
        <v>357</v>
      </c>
      <c r="E603" s="1" t="s">
        <v>446</v>
      </c>
      <c r="F603" s="1" t="s">
        <v>35</v>
      </c>
      <c r="G603" s="1" t="s">
        <v>447</v>
      </c>
      <c r="H603" s="1">
        <v>10616289</v>
      </c>
      <c r="I603" s="1">
        <v>9752494</v>
      </c>
      <c r="J603" s="1">
        <v>11452744</v>
      </c>
      <c r="L603" s="6">
        <f t="shared" si="68"/>
        <v>-0.0813650608042038</v>
      </c>
      <c r="M603" s="6">
        <f t="shared" si="69"/>
        <v>0.07878977296115432</v>
      </c>
    </row>
    <row r="604" spans="1:13" ht="16.5" customHeight="1">
      <c r="A604" s="1" t="s">
        <v>18</v>
      </c>
      <c r="B604" s="1" t="s">
        <v>82</v>
      </c>
      <c r="C604" s="1" t="s">
        <v>20</v>
      </c>
      <c r="D604" s="1" t="s">
        <v>357</v>
      </c>
      <c r="E604" s="1" t="s">
        <v>448</v>
      </c>
      <c r="F604" s="1" t="s">
        <v>35</v>
      </c>
      <c r="G604" s="1" t="s">
        <v>449</v>
      </c>
      <c r="H604" s="1">
        <v>0</v>
      </c>
      <c r="I604" s="1">
        <v>-2461</v>
      </c>
      <c r="J604" s="1">
        <v>0</v>
      </c>
      <c r="L604" s="6"/>
      <c r="M604" s="6"/>
    </row>
    <row r="605" spans="1:13" ht="16.5" customHeight="1">
      <c r="A605" s="1" t="s">
        <v>18</v>
      </c>
      <c r="B605" s="1" t="s">
        <v>82</v>
      </c>
      <c r="C605" s="1" t="s">
        <v>20</v>
      </c>
      <c r="D605" s="1" t="s">
        <v>357</v>
      </c>
      <c r="E605" s="1" t="s">
        <v>450</v>
      </c>
      <c r="F605" s="1" t="s">
        <v>35</v>
      </c>
      <c r="G605" s="1" t="s">
        <v>451</v>
      </c>
      <c r="H605" s="1">
        <v>1603843</v>
      </c>
      <c r="I605" s="1">
        <v>1545753</v>
      </c>
      <c r="J605" s="1">
        <v>1627437</v>
      </c>
      <c r="L605" s="6">
        <f>(I605-H605)/H605</f>
        <v>-0.03621925587479573</v>
      </c>
      <c r="M605" s="6">
        <f>(J605-H605)/H605</f>
        <v>0.014710916218108631</v>
      </c>
    </row>
    <row r="606" spans="1:13" ht="16.5" customHeight="1">
      <c r="A606" s="1" t="s">
        <v>18</v>
      </c>
      <c r="B606" s="1" t="s">
        <v>82</v>
      </c>
      <c r="C606" s="1" t="s">
        <v>20</v>
      </c>
      <c r="D606" s="1" t="s">
        <v>357</v>
      </c>
      <c r="E606" s="1" t="s">
        <v>399</v>
      </c>
      <c r="F606" s="1" t="s">
        <v>35</v>
      </c>
      <c r="G606" s="1" t="s">
        <v>452</v>
      </c>
      <c r="H606" s="1">
        <v>11596</v>
      </c>
      <c r="I606" s="1">
        <v>23192</v>
      </c>
      <c r="J606" s="1">
        <v>23776</v>
      </c>
      <c r="L606" s="6">
        <f>(I606-H606)/H606</f>
        <v>1</v>
      </c>
      <c r="M606" s="6">
        <f>(J606-H606)/H606</f>
        <v>1.0503621938599517</v>
      </c>
    </row>
    <row r="607" spans="1:13" ht="16.5" customHeight="1">
      <c r="A607" s="1" t="s">
        <v>18</v>
      </c>
      <c r="B607" s="1" t="s">
        <v>82</v>
      </c>
      <c r="C607" s="1" t="s">
        <v>20</v>
      </c>
      <c r="D607" s="1" t="s">
        <v>357</v>
      </c>
      <c r="E607" s="1" t="s">
        <v>453</v>
      </c>
      <c r="F607" s="1" t="s">
        <v>35</v>
      </c>
      <c r="G607" s="1" t="s">
        <v>454</v>
      </c>
      <c r="H607" s="1">
        <v>0</v>
      </c>
      <c r="I607" s="1">
        <v>-98118</v>
      </c>
      <c r="J607" s="1">
        <v>-98118</v>
      </c>
      <c r="L607" s="6"/>
      <c r="M607" s="6"/>
    </row>
    <row r="608" spans="1:13" ht="16.5" customHeight="1">
      <c r="A608" s="1" t="s">
        <v>18</v>
      </c>
      <c r="B608" s="1" t="s">
        <v>82</v>
      </c>
      <c r="C608" s="1" t="s">
        <v>20</v>
      </c>
      <c r="D608" s="1" t="s">
        <v>357</v>
      </c>
      <c r="E608" s="1" t="s">
        <v>455</v>
      </c>
      <c r="F608" s="1" t="s">
        <v>35</v>
      </c>
      <c r="G608" s="1" t="s">
        <v>456</v>
      </c>
      <c r="H608" s="1">
        <v>1030517</v>
      </c>
      <c r="I608" s="1">
        <v>1041644</v>
      </c>
      <c r="J608" s="1">
        <v>1101985</v>
      </c>
      <c r="L608" s="6">
        <f>(I608-H608)/H608</f>
        <v>0.010797492908899125</v>
      </c>
      <c r="M608" s="6">
        <f>(J608-H608)/H608</f>
        <v>0.06935159730504203</v>
      </c>
    </row>
    <row r="609" spans="1:13" ht="16.5" customHeight="1">
      <c r="A609" s="1" t="s">
        <v>18</v>
      </c>
      <c r="B609" s="1" t="s">
        <v>82</v>
      </c>
      <c r="C609" s="1" t="s">
        <v>20</v>
      </c>
      <c r="D609" s="1" t="s">
        <v>357</v>
      </c>
      <c r="E609" s="1" t="s">
        <v>457</v>
      </c>
      <c r="F609" s="1" t="s">
        <v>35</v>
      </c>
      <c r="G609" s="1" t="s">
        <v>458</v>
      </c>
      <c r="H609" s="1">
        <v>0</v>
      </c>
      <c r="I609" s="1">
        <v>149556</v>
      </c>
      <c r="J609" s="1">
        <v>149556</v>
      </c>
      <c r="L609" s="6"/>
      <c r="M609" s="6"/>
    </row>
    <row r="610" spans="1:13" ht="16.5" customHeight="1">
      <c r="A610" s="1" t="s">
        <v>18</v>
      </c>
      <c r="B610" s="1" t="s">
        <v>82</v>
      </c>
      <c r="C610" s="1" t="s">
        <v>20</v>
      </c>
      <c r="D610" s="1" t="s">
        <v>357</v>
      </c>
      <c r="E610" s="1" t="s">
        <v>459</v>
      </c>
      <c r="F610" s="1" t="s">
        <v>35</v>
      </c>
      <c r="G610" s="1" t="s">
        <v>460</v>
      </c>
      <c r="H610" s="1">
        <v>0</v>
      </c>
      <c r="I610" s="1">
        <v>27981</v>
      </c>
      <c r="J610" s="1">
        <v>0</v>
      </c>
      <c r="L610" s="6"/>
      <c r="M610" s="6"/>
    </row>
    <row r="611" spans="1:13" ht="16.5" customHeight="1">
      <c r="A611" s="1" t="s">
        <v>18</v>
      </c>
      <c r="B611" s="1" t="s">
        <v>82</v>
      </c>
      <c r="C611" s="1" t="s">
        <v>20</v>
      </c>
      <c r="D611" s="1" t="s">
        <v>357</v>
      </c>
      <c r="E611" s="1" t="s">
        <v>461</v>
      </c>
      <c r="F611" s="1" t="s">
        <v>35</v>
      </c>
      <c r="G611" s="1" t="s">
        <v>462</v>
      </c>
      <c r="H611" s="1">
        <v>47500</v>
      </c>
      <c r="I611" s="1">
        <v>30000</v>
      </c>
      <c r="J611" s="1">
        <v>30000</v>
      </c>
      <c r="L611" s="6">
        <f aca="true" t="shared" si="70" ref="L611:L617">(I611-H611)/H611</f>
        <v>-0.3684210526315789</v>
      </c>
      <c r="M611" s="6">
        <f aca="true" t="shared" si="71" ref="M611:M617">(J611-H611)/H611</f>
        <v>-0.3684210526315789</v>
      </c>
    </row>
    <row r="612" spans="1:13" ht="16.5" customHeight="1">
      <c r="A612" s="1" t="s">
        <v>18</v>
      </c>
      <c r="B612" s="1" t="s">
        <v>82</v>
      </c>
      <c r="C612" s="1" t="s">
        <v>20</v>
      </c>
      <c r="D612" s="1" t="s">
        <v>357</v>
      </c>
      <c r="E612" s="1" t="s">
        <v>463</v>
      </c>
      <c r="F612" s="1" t="s">
        <v>35</v>
      </c>
      <c r="G612" s="1" t="s">
        <v>260</v>
      </c>
      <c r="H612" s="1">
        <v>123344</v>
      </c>
      <c r="I612" s="1">
        <v>149679</v>
      </c>
      <c r="J612" s="1">
        <v>149679</v>
      </c>
      <c r="L612" s="6">
        <f t="shared" si="70"/>
        <v>0.21350856142171487</v>
      </c>
      <c r="M612" s="6">
        <f t="shared" si="71"/>
        <v>0.21350856142171487</v>
      </c>
    </row>
    <row r="613" spans="1:13" ht="16.5" customHeight="1">
      <c r="A613" s="1" t="s">
        <v>18</v>
      </c>
      <c r="B613" s="1" t="s">
        <v>82</v>
      </c>
      <c r="C613" s="1" t="s">
        <v>20</v>
      </c>
      <c r="D613" s="1" t="s">
        <v>357</v>
      </c>
      <c r="E613" s="1" t="s">
        <v>464</v>
      </c>
      <c r="F613" s="1" t="s">
        <v>35</v>
      </c>
      <c r="G613" s="1" t="s">
        <v>465</v>
      </c>
      <c r="H613" s="1">
        <v>154067</v>
      </c>
      <c r="I613" s="1">
        <v>154067</v>
      </c>
      <c r="J613" s="1">
        <v>165319</v>
      </c>
      <c r="L613" s="6">
        <f t="shared" si="70"/>
        <v>0</v>
      </c>
      <c r="M613" s="6">
        <f t="shared" si="71"/>
        <v>0.07303316089753159</v>
      </c>
    </row>
    <row r="614" spans="1:13" ht="16.5" customHeight="1">
      <c r="A614" s="1" t="s">
        <v>18</v>
      </c>
      <c r="B614" s="1" t="s">
        <v>82</v>
      </c>
      <c r="C614" s="1" t="s">
        <v>20</v>
      </c>
      <c r="D614" s="1" t="s">
        <v>357</v>
      </c>
      <c r="E614" s="1" t="s">
        <v>466</v>
      </c>
      <c r="F614" s="1" t="s">
        <v>35</v>
      </c>
      <c r="G614" s="1" t="s">
        <v>467</v>
      </c>
      <c r="H614" s="1">
        <v>10690</v>
      </c>
      <c r="I614" s="1">
        <v>10413</v>
      </c>
      <c r="J614" s="1">
        <v>9911</v>
      </c>
      <c r="L614" s="6">
        <f t="shared" si="70"/>
        <v>-0.025912067352666043</v>
      </c>
      <c r="M614" s="6">
        <f t="shared" si="71"/>
        <v>-0.07287184284377923</v>
      </c>
    </row>
    <row r="615" spans="1:13" ht="16.5" customHeight="1">
      <c r="A615" s="1" t="s">
        <v>18</v>
      </c>
      <c r="B615" s="1" t="s">
        <v>82</v>
      </c>
      <c r="C615" s="1" t="s">
        <v>20</v>
      </c>
      <c r="D615" s="1" t="s">
        <v>357</v>
      </c>
      <c r="E615" s="1" t="s">
        <v>468</v>
      </c>
      <c r="F615" s="1" t="s">
        <v>35</v>
      </c>
      <c r="G615" s="1" t="s">
        <v>469</v>
      </c>
      <c r="H615" s="5">
        <v>42962</v>
      </c>
      <c r="I615" s="5">
        <v>18352</v>
      </c>
      <c r="J615" s="5">
        <v>43574</v>
      </c>
      <c r="L615" s="6">
        <f t="shared" si="70"/>
        <v>-0.5728318048507984</v>
      </c>
      <c r="M615" s="6">
        <f t="shared" si="71"/>
        <v>0.014245146873981658</v>
      </c>
    </row>
    <row r="616" spans="1:13" ht="16.5" customHeight="1">
      <c r="A616" s="1" t="s">
        <v>18</v>
      </c>
      <c r="B616" s="1" t="s">
        <v>82</v>
      </c>
      <c r="C616" s="1" t="s">
        <v>20</v>
      </c>
      <c r="D616" s="1" t="s">
        <v>357</v>
      </c>
      <c r="E616" s="1" t="s">
        <v>470</v>
      </c>
      <c r="F616" s="1" t="s">
        <v>35</v>
      </c>
      <c r="G616" s="1" t="s">
        <v>471</v>
      </c>
      <c r="H616" s="1">
        <v>228848</v>
      </c>
      <c r="I616" s="1">
        <v>59618</v>
      </c>
      <c r="J616" s="1">
        <v>222141</v>
      </c>
      <c r="L616" s="6">
        <f t="shared" si="70"/>
        <v>-0.7394864713696427</v>
      </c>
      <c r="M616" s="6">
        <f t="shared" si="71"/>
        <v>-0.029307662728099</v>
      </c>
    </row>
    <row r="617" spans="1:13" ht="16.5" customHeight="1">
      <c r="A617" s="1" t="s">
        <v>18</v>
      </c>
      <c r="B617" s="1" t="s">
        <v>82</v>
      </c>
      <c r="C617" s="1" t="s">
        <v>20</v>
      </c>
      <c r="D617" s="1" t="s">
        <v>357</v>
      </c>
      <c r="E617" s="1" t="s">
        <v>472</v>
      </c>
      <c r="F617" s="1" t="s">
        <v>35</v>
      </c>
      <c r="G617" s="1" t="s">
        <v>473</v>
      </c>
      <c r="H617" s="1">
        <v>55185</v>
      </c>
      <c r="I617" s="1">
        <v>55185</v>
      </c>
      <c r="J617" s="1">
        <v>62387</v>
      </c>
      <c r="L617" s="6">
        <f t="shared" si="70"/>
        <v>0</v>
      </c>
      <c r="M617" s="6">
        <f t="shared" si="71"/>
        <v>0.1305064782096584</v>
      </c>
    </row>
    <row r="618" spans="1:13" ht="16.5" customHeight="1">
      <c r="A618" s="1" t="s">
        <v>18</v>
      </c>
      <c r="B618" s="1" t="s">
        <v>82</v>
      </c>
      <c r="C618" s="1" t="s">
        <v>20</v>
      </c>
      <c r="D618" s="1" t="s">
        <v>357</v>
      </c>
      <c r="E618" s="1" t="s">
        <v>474</v>
      </c>
      <c r="F618" s="1" t="s">
        <v>35</v>
      </c>
      <c r="G618" s="1" t="s">
        <v>475</v>
      </c>
      <c r="H618" s="1">
        <v>0</v>
      </c>
      <c r="I618" s="1">
        <v>221095</v>
      </c>
      <c r="J618" s="1">
        <v>0</v>
      </c>
      <c r="L618" s="6"/>
      <c r="M618" s="6"/>
    </row>
    <row r="619" spans="1:13" ht="16.5" customHeight="1">
      <c r="A619" s="1" t="s">
        <v>18</v>
      </c>
      <c r="B619" s="1" t="s">
        <v>82</v>
      </c>
      <c r="C619" s="1" t="s">
        <v>20</v>
      </c>
      <c r="D619" s="1" t="s">
        <v>357</v>
      </c>
      <c r="E619" s="1" t="s">
        <v>476</v>
      </c>
      <c r="F619" s="1" t="s">
        <v>35</v>
      </c>
      <c r="G619" s="1" t="s">
        <v>477</v>
      </c>
      <c r="H619" s="1">
        <v>1603437</v>
      </c>
      <c r="I619" s="1">
        <v>1695998</v>
      </c>
      <c r="J619" s="1">
        <v>1695998</v>
      </c>
      <c r="L619" s="6">
        <f>(I619-H619)/H619</f>
        <v>0.057726621002259525</v>
      </c>
      <c r="M619" s="6">
        <f>(J619-H619)/H619</f>
        <v>0.057726621002259525</v>
      </c>
    </row>
    <row r="620" spans="1:13" ht="16.5" customHeight="1">
      <c r="A620" s="1" t="s">
        <v>18</v>
      </c>
      <c r="B620" s="1" t="s">
        <v>82</v>
      </c>
      <c r="C620" s="1" t="s">
        <v>20</v>
      </c>
      <c r="D620" s="1" t="s">
        <v>357</v>
      </c>
      <c r="E620" s="1" t="s">
        <v>478</v>
      </c>
      <c r="F620" s="1" t="s">
        <v>35</v>
      </c>
      <c r="G620" s="1" t="s">
        <v>479</v>
      </c>
      <c r="H620" s="1">
        <v>0</v>
      </c>
      <c r="I620" s="1">
        <v>5000</v>
      </c>
      <c r="J620" s="1">
        <v>5000</v>
      </c>
      <c r="L620" s="6"/>
      <c r="M620" s="6"/>
    </row>
    <row r="621" spans="1:13" ht="16.5" customHeight="1">
      <c r="A621" s="1" t="s">
        <v>18</v>
      </c>
      <c r="B621" s="1" t="s">
        <v>82</v>
      </c>
      <c r="C621" s="1" t="s">
        <v>20</v>
      </c>
      <c r="D621" s="1" t="s">
        <v>357</v>
      </c>
      <c r="E621" s="1" t="s">
        <v>480</v>
      </c>
      <c r="F621" s="1" t="s">
        <v>35</v>
      </c>
      <c r="G621" s="1" t="s">
        <v>481</v>
      </c>
      <c r="H621" s="1">
        <v>23802</v>
      </c>
      <c r="I621" s="1">
        <v>23221</v>
      </c>
      <c r="J621" s="1">
        <v>23373</v>
      </c>
      <c r="L621" s="6">
        <f>(I621-H621)/H621</f>
        <v>-0.02440971346945635</v>
      </c>
      <c r="M621" s="6">
        <f>(J621-H621)/H621</f>
        <v>-0.018023695487774136</v>
      </c>
    </row>
    <row r="622" spans="1:13" ht="16.5" customHeight="1">
      <c r="A622" s="1" t="s">
        <v>18</v>
      </c>
      <c r="B622" s="1" t="s">
        <v>82</v>
      </c>
      <c r="C622" s="1" t="s">
        <v>20</v>
      </c>
      <c r="D622" s="1" t="s">
        <v>357</v>
      </c>
      <c r="E622" s="1" t="s">
        <v>482</v>
      </c>
      <c r="F622" s="1" t="s">
        <v>35</v>
      </c>
      <c r="G622" s="1" t="s">
        <v>483</v>
      </c>
      <c r="H622" s="1">
        <v>89661</v>
      </c>
      <c r="I622" s="1">
        <v>64803</v>
      </c>
      <c r="J622" s="1">
        <v>91824</v>
      </c>
      <c r="L622" s="6">
        <f>(I622-H622)/H622</f>
        <v>-0.2772442868136648</v>
      </c>
      <c r="M622" s="6">
        <f>(J622-H622)/H622</f>
        <v>0.02412420115769398</v>
      </c>
    </row>
    <row r="623" spans="1:13" ht="16.5" customHeight="1">
      <c r="A623" s="1" t="s">
        <v>18</v>
      </c>
      <c r="B623" s="1" t="s">
        <v>82</v>
      </c>
      <c r="C623" s="1" t="s">
        <v>20</v>
      </c>
      <c r="D623" s="1" t="s">
        <v>357</v>
      </c>
      <c r="E623" s="1" t="s">
        <v>484</v>
      </c>
      <c r="F623" s="1" t="s">
        <v>35</v>
      </c>
      <c r="G623" s="1" t="s">
        <v>485</v>
      </c>
      <c r="H623" s="1">
        <v>5137</v>
      </c>
      <c r="I623" s="1">
        <v>5039</v>
      </c>
      <c r="J623" s="1">
        <v>4997</v>
      </c>
      <c r="L623" s="6">
        <f>(I623-H623)/H623</f>
        <v>-0.019077282460580106</v>
      </c>
      <c r="M623" s="6">
        <f>(J623-H623)/H623</f>
        <v>-0.027253260657971578</v>
      </c>
    </row>
    <row r="624" spans="1:13" ht="16.5" customHeight="1">
      <c r="A624" s="1" t="s">
        <v>18</v>
      </c>
      <c r="B624" s="1" t="s">
        <v>82</v>
      </c>
      <c r="C624" s="1" t="s">
        <v>20</v>
      </c>
      <c r="D624" s="1" t="s">
        <v>357</v>
      </c>
      <c r="E624" s="1" t="s">
        <v>486</v>
      </c>
      <c r="F624" s="1" t="s">
        <v>35</v>
      </c>
      <c r="G624" s="1" t="s">
        <v>487</v>
      </c>
      <c r="H624" s="1">
        <v>80150</v>
      </c>
      <c r="I624" s="1">
        <v>80150</v>
      </c>
      <c r="J624" s="1">
        <v>83176</v>
      </c>
      <c r="L624" s="6">
        <f>(I624-H624)/H624</f>
        <v>0</v>
      </c>
      <c r="M624" s="6">
        <f>(J624-H624)/H624</f>
        <v>0.03775421085464754</v>
      </c>
    </row>
    <row r="625" spans="1:13" ht="16.5" customHeight="1">
      <c r="A625" s="1" t="s">
        <v>18</v>
      </c>
      <c r="B625" s="1" t="s">
        <v>82</v>
      </c>
      <c r="C625" s="1" t="s">
        <v>20</v>
      </c>
      <c r="D625" s="1" t="s">
        <v>357</v>
      </c>
      <c r="E625" s="1" t="s">
        <v>488</v>
      </c>
      <c r="F625" s="1" t="s">
        <v>35</v>
      </c>
      <c r="G625" s="1" t="s">
        <v>489</v>
      </c>
      <c r="H625" s="1">
        <v>49054</v>
      </c>
      <c r="I625" s="1">
        <v>46963</v>
      </c>
      <c r="J625" s="1">
        <v>46963</v>
      </c>
      <c r="L625" s="6">
        <f>(I625-H625)/H625</f>
        <v>-0.04262649325233416</v>
      </c>
      <c r="M625" s="6">
        <f>(J625-H625)/H625</f>
        <v>-0.04262649325233416</v>
      </c>
    </row>
    <row r="626" spans="1:13" ht="16.5" customHeight="1">
      <c r="A626" s="1" t="s">
        <v>18</v>
      </c>
      <c r="B626" s="1" t="s">
        <v>82</v>
      </c>
      <c r="C626" s="1" t="s">
        <v>20</v>
      </c>
      <c r="D626" s="1" t="s">
        <v>357</v>
      </c>
      <c r="E626" s="1" t="s">
        <v>490</v>
      </c>
      <c r="F626" s="1" t="s">
        <v>35</v>
      </c>
      <c r="G626" s="1" t="s">
        <v>491</v>
      </c>
      <c r="H626" s="1">
        <v>0</v>
      </c>
      <c r="I626" s="10">
        <v>312461</v>
      </c>
      <c r="J626" s="1">
        <v>0</v>
      </c>
      <c r="L626" s="6"/>
      <c r="M626" s="6"/>
    </row>
    <row r="627" spans="1:13" ht="16.5" customHeight="1">
      <c r="A627" s="1" t="s">
        <v>492</v>
      </c>
      <c r="B627" s="1" t="s">
        <v>82</v>
      </c>
      <c r="C627" s="1" t="s">
        <v>20</v>
      </c>
      <c r="D627" s="1" t="s">
        <v>357</v>
      </c>
      <c r="E627" s="1" t="s">
        <v>397</v>
      </c>
      <c r="F627" s="1" t="s">
        <v>35</v>
      </c>
      <c r="G627" s="1" t="s">
        <v>493</v>
      </c>
      <c r="H627" s="1">
        <v>1823000</v>
      </c>
      <c r="I627" s="1">
        <v>2023000</v>
      </c>
      <c r="J627" s="1">
        <v>1823000</v>
      </c>
      <c r="L627" s="6">
        <f>(I627-H627)/H627</f>
        <v>0.10970927043335162</v>
      </c>
      <c r="M627" s="6">
        <f>(J627-H627)/H627</f>
        <v>0</v>
      </c>
    </row>
    <row r="628" spans="1:13" ht="16.5" customHeight="1">
      <c r="A628" s="1" t="s">
        <v>79</v>
      </c>
      <c r="B628" s="1" t="s">
        <v>82</v>
      </c>
      <c r="C628" s="1" t="s">
        <v>20</v>
      </c>
      <c r="D628" s="1" t="s">
        <v>80</v>
      </c>
      <c r="E628" s="1" t="s">
        <v>494</v>
      </c>
      <c r="F628" s="1" t="s">
        <v>35</v>
      </c>
      <c r="G628" s="1" t="s">
        <v>495</v>
      </c>
      <c r="H628" s="1">
        <v>0</v>
      </c>
      <c r="I628" s="1">
        <v>19500</v>
      </c>
      <c r="J628" s="1">
        <v>19800</v>
      </c>
      <c r="L628" s="6"/>
      <c r="M628" s="6"/>
    </row>
    <row r="629" spans="1:13" ht="16.5" customHeight="1">
      <c r="A629" s="1" t="s">
        <v>79</v>
      </c>
      <c r="B629" s="1" t="s">
        <v>82</v>
      </c>
      <c r="C629" s="1" t="s">
        <v>20</v>
      </c>
      <c r="D629" s="1" t="s">
        <v>101</v>
      </c>
      <c r="E629" s="1" t="s">
        <v>494</v>
      </c>
      <c r="F629" s="1" t="s">
        <v>35</v>
      </c>
      <c r="G629" s="1" t="s">
        <v>496</v>
      </c>
      <c r="H629" s="1">
        <v>77500</v>
      </c>
      <c r="I629" s="1">
        <v>73034.54</v>
      </c>
      <c r="J629" s="1">
        <v>75250</v>
      </c>
      <c r="L629" s="6">
        <f aca="true" t="shared" si="72" ref="L629:L646">(I629-H629)/H629</f>
        <v>-0.0576188387096775</v>
      </c>
      <c r="M629" s="6">
        <f aca="true" t="shared" si="73" ref="M629:M646">(J629-H629)/H629</f>
        <v>-0.02903225806451613</v>
      </c>
    </row>
    <row r="630" spans="1:13" ht="16.5" customHeight="1">
      <c r="A630" s="1" t="s">
        <v>79</v>
      </c>
      <c r="B630" s="1" t="s">
        <v>82</v>
      </c>
      <c r="C630" s="1" t="s">
        <v>20</v>
      </c>
      <c r="D630" s="1" t="s">
        <v>101</v>
      </c>
      <c r="E630" s="1" t="s">
        <v>103</v>
      </c>
      <c r="F630" s="1" t="s">
        <v>35</v>
      </c>
      <c r="G630" s="1" t="s">
        <v>497</v>
      </c>
      <c r="H630" s="1">
        <v>442187</v>
      </c>
      <c r="I630" s="1">
        <v>279017</v>
      </c>
      <c r="J630" s="1">
        <v>187851</v>
      </c>
      <c r="L630" s="6">
        <f t="shared" si="72"/>
        <v>-0.3690067776755083</v>
      </c>
      <c r="M630" s="6">
        <f t="shared" si="73"/>
        <v>-0.5751774701653373</v>
      </c>
    </row>
    <row r="631" spans="1:13" ht="16.5" customHeight="1">
      <c r="A631" s="1" t="s">
        <v>79</v>
      </c>
      <c r="B631" s="1" t="s">
        <v>82</v>
      </c>
      <c r="C631" s="1" t="s">
        <v>20</v>
      </c>
      <c r="D631" s="1" t="s">
        <v>111</v>
      </c>
      <c r="E631" s="1" t="s">
        <v>498</v>
      </c>
      <c r="F631" s="1" t="s">
        <v>35</v>
      </c>
      <c r="G631" s="1" t="s">
        <v>499</v>
      </c>
      <c r="H631" s="1">
        <v>39091</v>
      </c>
      <c r="I631" s="1">
        <v>48650</v>
      </c>
      <c r="J631" s="1">
        <v>48650</v>
      </c>
      <c r="L631" s="6">
        <f t="shared" si="72"/>
        <v>0.24453198946048962</v>
      </c>
      <c r="M631" s="6">
        <f t="shared" si="73"/>
        <v>0.24453198946048962</v>
      </c>
    </row>
    <row r="632" spans="1:13" ht="16.5" customHeight="1">
      <c r="A632" s="1" t="s">
        <v>79</v>
      </c>
      <c r="B632" s="1" t="s">
        <v>82</v>
      </c>
      <c r="C632" s="1" t="s">
        <v>20</v>
      </c>
      <c r="D632" s="1" t="s">
        <v>111</v>
      </c>
      <c r="E632" s="1" t="s">
        <v>461</v>
      </c>
      <c r="F632" s="1" t="s">
        <v>35</v>
      </c>
      <c r="G632" s="1" t="s">
        <v>500</v>
      </c>
      <c r="H632" s="1">
        <v>75002</v>
      </c>
      <c r="I632" s="1">
        <v>88333</v>
      </c>
      <c r="J632" s="1">
        <v>88333</v>
      </c>
      <c r="L632" s="6">
        <f t="shared" si="72"/>
        <v>0.1777419268819498</v>
      </c>
      <c r="M632" s="6">
        <f t="shared" si="73"/>
        <v>0.1777419268819498</v>
      </c>
    </row>
    <row r="633" spans="1:13" ht="16.5" customHeight="1">
      <c r="A633" s="1" t="s">
        <v>79</v>
      </c>
      <c r="B633" s="1" t="s">
        <v>181</v>
      </c>
      <c r="C633" s="1" t="s">
        <v>20</v>
      </c>
      <c r="D633" s="1" t="s">
        <v>179</v>
      </c>
      <c r="E633" s="1" t="s">
        <v>501</v>
      </c>
      <c r="F633" s="1" t="s">
        <v>35</v>
      </c>
      <c r="G633" s="1" t="s">
        <v>502</v>
      </c>
      <c r="H633" s="1">
        <v>10500</v>
      </c>
      <c r="I633" s="1">
        <v>11097.85</v>
      </c>
      <c r="J633" s="1">
        <v>10500</v>
      </c>
      <c r="L633" s="6">
        <f t="shared" si="72"/>
        <v>0.056938095238095274</v>
      </c>
      <c r="M633" s="6">
        <f t="shared" si="73"/>
        <v>0</v>
      </c>
    </row>
    <row r="634" spans="1:13" ht="16.5" customHeight="1">
      <c r="A634" s="1" t="s">
        <v>79</v>
      </c>
      <c r="B634" s="1" t="s">
        <v>82</v>
      </c>
      <c r="C634" s="1" t="s">
        <v>20</v>
      </c>
      <c r="D634" s="1" t="s">
        <v>327</v>
      </c>
      <c r="E634" s="1" t="s">
        <v>503</v>
      </c>
      <c r="F634" s="1" t="s">
        <v>35</v>
      </c>
      <c r="G634" s="1" t="s">
        <v>504</v>
      </c>
      <c r="H634" s="1">
        <v>33539</v>
      </c>
      <c r="I634" s="1">
        <v>33539</v>
      </c>
      <c r="J634" s="1">
        <v>33539</v>
      </c>
      <c r="L634" s="6">
        <f t="shared" si="72"/>
        <v>0</v>
      </c>
      <c r="M634" s="6">
        <f t="shared" si="73"/>
        <v>0</v>
      </c>
    </row>
    <row r="635" spans="1:13" ht="16.5" customHeight="1">
      <c r="A635" s="1" t="s">
        <v>79</v>
      </c>
      <c r="B635" s="1" t="s">
        <v>82</v>
      </c>
      <c r="C635" s="1" t="s">
        <v>20</v>
      </c>
      <c r="D635" s="1" t="s">
        <v>357</v>
      </c>
      <c r="E635" s="1" t="s">
        <v>434</v>
      </c>
      <c r="F635" s="1" t="s">
        <v>35</v>
      </c>
      <c r="G635" s="1" t="s">
        <v>505</v>
      </c>
      <c r="H635" s="1">
        <v>1066498</v>
      </c>
      <c r="I635" s="1">
        <v>1098509</v>
      </c>
      <c r="J635" s="1">
        <v>1153434</v>
      </c>
      <c r="L635" s="6">
        <f t="shared" si="72"/>
        <v>0.03001505863114605</v>
      </c>
      <c r="M635" s="6">
        <f t="shared" si="73"/>
        <v>0.08151538962098381</v>
      </c>
    </row>
    <row r="636" spans="1:13" ht="16.5" customHeight="1">
      <c r="A636" s="1" t="s">
        <v>72</v>
      </c>
      <c r="B636" s="1" t="s">
        <v>82</v>
      </c>
      <c r="C636" s="1" t="s">
        <v>20</v>
      </c>
      <c r="D636" s="1" t="s">
        <v>357</v>
      </c>
      <c r="E636" s="1" t="s">
        <v>436</v>
      </c>
      <c r="F636" s="1" t="s">
        <v>35</v>
      </c>
      <c r="G636" s="1" t="s">
        <v>506</v>
      </c>
      <c r="H636" s="1">
        <v>4186773</v>
      </c>
      <c r="I636" s="1">
        <v>5429324</v>
      </c>
      <c r="J636" s="1">
        <v>5700790</v>
      </c>
      <c r="L636" s="6">
        <f t="shared" si="72"/>
        <v>0.29678012158767625</v>
      </c>
      <c r="M636" s="6">
        <f t="shared" si="73"/>
        <v>0.3616190798975727</v>
      </c>
    </row>
    <row r="637" spans="1:13" ht="16.5" customHeight="1">
      <c r="A637" s="1" t="s">
        <v>72</v>
      </c>
      <c r="B637" s="1" t="s">
        <v>82</v>
      </c>
      <c r="C637" s="1" t="s">
        <v>20</v>
      </c>
      <c r="D637" s="1" t="s">
        <v>357</v>
      </c>
      <c r="E637" s="1" t="s">
        <v>105</v>
      </c>
      <c r="F637" s="1" t="s">
        <v>35</v>
      </c>
      <c r="G637" s="1" t="s">
        <v>507</v>
      </c>
      <c r="H637" s="1">
        <v>4700</v>
      </c>
      <c r="I637" s="1">
        <v>4700</v>
      </c>
      <c r="J637" s="1">
        <v>0</v>
      </c>
      <c r="L637" s="6">
        <f t="shared" si="72"/>
        <v>0</v>
      </c>
      <c r="M637" s="6">
        <f t="shared" si="73"/>
        <v>-1</v>
      </c>
    </row>
    <row r="638" spans="1:13" ht="16.5" customHeight="1">
      <c r="A638" s="1" t="s">
        <v>72</v>
      </c>
      <c r="B638" s="1" t="s">
        <v>82</v>
      </c>
      <c r="C638" s="1" t="s">
        <v>20</v>
      </c>
      <c r="D638" s="1" t="s">
        <v>357</v>
      </c>
      <c r="E638" s="1" t="s">
        <v>438</v>
      </c>
      <c r="F638" s="1" t="s">
        <v>35</v>
      </c>
      <c r="G638" s="1" t="s">
        <v>508</v>
      </c>
      <c r="H638" s="1">
        <v>1087608</v>
      </c>
      <c r="I638" s="1">
        <v>0</v>
      </c>
      <c r="J638" s="1">
        <v>0</v>
      </c>
      <c r="L638" s="6">
        <f t="shared" si="72"/>
        <v>-1</v>
      </c>
      <c r="M638" s="6">
        <f t="shared" si="73"/>
        <v>-1</v>
      </c>
    </row>
    <row r="639" spans="1:13" ht="16.5" customHeight="1">
      <c r="A639" s="1" t="s">
        <v>170</v>
      </c>
      <c r="B639" s="1" t="s">
        <v>82</v>
      </c>
      <c r="C639" s="1" t="s">
        <v>20</v>
      </c>
      <c r="D639" s="1" t="s">
        <v>357</v>
      </c>
      <c r="E639" s="1" t="s">
        <v>434</v>
      </c>
      <c r="F639" s="1" t="s">
        <v>35</v>
      </c>
      <c r="G639" s="1" t="s">
        <v>509</v>
      </c>
      <c r="H639" s="1">
        <v>6170299</v>
      </c>
      <c r="I639" s="1">
        <v>6231474</v>
      </c>
      <c r="J639" s="1">
        <v>5930532</v>
      </c>
      <c r="L639" s="6">
        <f t="shared" si="72"/>
        <v>0.00991443040280544</v>
      </c>
      <c r="M639" s="6">
        <f t="shared" si="73"/>
        <v>-0.038858246577678</v>
      </c>
    </row>
    <row r="640" spans="1:13" ht="16.5" customHeight="1">
      <c r="A640" s="1" t="s">
        <v>332</v>
      </c>
      <c r="B640" s="1" t="s">
        <v>82</v>
      </c>
      <c r="C640" s="1" t="s">
        <v>20</v>
      </c>
      <c r="D640" s="1" t="s">
        <v>333</v>
      </c>
      <c r="E640" s="1" t="s">
        <v>510</v>
      </c>
      <c r="F640" s="1" t="s">
        <v>35</v>
      </c>
      <c r="G640" s="1" t="s">
        <v>511</v>
      </c>
      <c r="H640" s="1">
        <v>1103878</v>
      </c>
      <c r="I640" s="1">
        <v>923160</v>
      </c>
      <c r="J640" s="1">
        <v>1070258</v>
      </c>
      <c r="L640" s="6">
        <f t="shared" si="72"/>
        <v>-0.16371193193450725</v>
      </c>
      <c r="M640" s="6">
        <f t="shared" si="73"/>
        <v>-0.030456264188615047</v>
      </c>
    </row>
    <row r="641" spans="1:13" ht="16.5" customHeight="1">
      <c r="A641" s="1" t="s">
        <v>332</v>
      </c>
      <c r="B641" s="1" t="s">
        <v>82</v>
      </c>
      <c r="C641" s="1" t="s">
        <v>20</v>
      </c>
      <c r="D641" s="1" t="s">
        <v>333</v>
      </c>
      <c r="E641" s="1" t="s">
        <v>512</v>
      </c>
      <c r="F641" s="1" t="s">
        <v>35</v>
      </c>
      <c r="G641" s="1" t="s">
        <v>513</v>
      </c>
      <c r="H641" s="1">
        <v>235000</v>
      </c>
      <c r="I641" s="1">
        <v>235000</v>
      </c>
      <c r="J641" s="1">
        <v>235000</v>
      </c>
      <c r="L641" s="6">
        <f t="shared" si="72"/>
        <v>0</v>
      </c>
      <c r="M641" s="6">
        <f t="shared" si="73"/>
        <v>0</v>
      </c>
    </row>
    <row r="642" spans="1:13" ht="16.5" customHeight="1">
      <c r="A642" s="1" t="s">
        <v>332</v>
      </c>
      <c r="B642" s="1" t="s">
        <v>82</v>
      </c>
      <c r="C642" s="1" t="s">
        <v>20</v>
      </c>
      <c r="D642" s="1" t="s">
        <v>333</v>
      </c>
      <c r="E642" s="1" t="s">
        <v>111</v>
      </c>
      <c r="F642" s="1" t="s">
        <v>35</v>
      </c>
      <c r="G642" s="1" t="s">
        <v>514</v>
      </c>
      <c r="H642" s="1">
        <v>713531</v>
      </c>
      <c r="I642" s="1">
        <v>627045.45</v>
      </c>
      <c r="J642" s="1">
        <v>658398</v>
      </c>
      <c r="L642" s="6">
        <f t="shared" si="72"/>
        <v>-0.12120783820184414</v>
      </c>
      <c r="M642" s="6">
        <f t="shared" si="73"/>
        <v>-0.07726784120101299</v>
      </c>
    </row>
    <row r="643" spans="1:13" ht="16.5" customHeight="1">
      <c r="A643" s="1" t="s">
        <v>332</v>
      </c>
      <c r="B643" s="1" t="s">
        <v>82</v>
      </c>
      <c r="C643" s="1" t="s">
        <v>20</v>
      </c>
      <c r="D643" s="1" t="s">
        <v>333</v>
      </c>
      <c r="E643" s="1" t="s">
        <v>515</v>
      </c>
      <c r="F643" s="1" t="s">
        <v>35</v>
      </c>
      <c r="G643" s="1" t="s">
        <v>516</v>
      </c>
      <c r="H643" s="1">
        <v>333992</v>
      </c>
      <c r="I643" s="1">
        <v>328082</v>
      </c>
      <c r="J643" s="1">
        <v>337924</v>
      </c>
      <c r="L643" s="6">
        <f t="shared" si="72"/>
        <v>-0.017695034611607464</v>
      </c>
      <c r="M643" s="6">
        <f t="shared" si="73"/>
        <v>0.011772737071546625</v>
      </c>
    </row>
    <row r="644" spans="1:13" ht="16.5" customHeight="1">
      <c r="A644" s="1" t="s">
        <v>393</v>
      </c>
      <c r="B644" s="1" t="s">
        <v>82</v>
      </c>
      <c r="C644" s="1" t="s">
        <v>20</v>
      </c>
      <c r="D644" s="1" t="s">
        <v>357</v>
      </c>
      <c r="E644" s="1" t="s">
        <v>397</v>
      </c>
      <c r="F644" s="1" t="s">
        <v>35</v>
      </c>
      <c r="G644" s="1" t="s">
        <v>517</v>
      </c>
      <c r="H644" s="1">
        <v>62500</v>
      </c>
      <c r="I644" s="1">
        <v>162500</v>
      </c>
      <c r="J644" s="1">
        <v>62500</v>
      </c>
      <c r="L644" s="6">
        <f t="shared" si="72"/>
        <v>1.6</v>
      </c>
      <c r="M644" s="6">
        <f t="shared" si="73"/>
        <v>0</v>
      </c>
    </row>
    <row r="645" spans="1:13" ht="16.5" customHeight="1">
      <c r="A645" s="20" t="s">
        <v>518</v>
      </c>
      <c r="B645" s="20"/>
      <c r="C645" s="20"/>
      <c r="D645" s="20"/>
      <c r="E645" s="20"/>
      <c r="F645" s="20"/>
      <c r="G645" s="20"/>
      <c r="H645" s="9">
        <f>SUM(H575:H644)</f>
        <v>56576893</v>
      </c>
      <c r="I645" s="34">
        <f>SUM(I575:I644)</f>
        <v>56967033.75</v>
      </c>
      <c r="J645" s="9">
        <f>SUM(J575:J644)</f>
        <v>59394019</v>
      </c>
      <c r="L645" s="6">
        <f t="shared" si="72"/>
        <v>0.006895761313722194</v>
      </c>
      <c r="M645" s="6">
        <f t="shared" si="73"/>
        <v>0.049792872153654674</v>
      </c>
    </row>
    <row r="646" spans="1:13" ht="16.5" customHeight="1">
      <c r="A646" s="15" t="s">
        <v>519</v>
      </c>
      <c r="B646" s="15"/>
      <c r="C646" s="15"/>
      <c r="D646" s="15"/>
      <c r="E646" s="15"/>
      <c r="F646" s="15"/>
      <c r="G646" s="15"/>
      <c r="H646" s="15">
        <f>H7+H68+H77+H91+H100+H103+H107+H118+H139+H194+H198+H210+H212+H228+H239+H260+H268+H275+H284+H292+H299+H311+H318+H322+H328+H330+H334+H336+H342+H352+H465+H479+H486+H495+H501+H506+H513+H532+H549+H567+H572</f>
        <v>56576893</v>
      </c>
      <c r="I646" s="35">
        <f>I7+I68+I77+I91+I100+I103+I107+I118+I139+I194+I198+I210+I212+I228+I239+I260+I268+I275+I284+I292+I299+I311+I318+I322+I328+I330+I334+I336+I342+I352+I465+I479+I486+I495+I501+I506+I513+I532+I549+I567+I572</f>
        <v>61528807.36008296</v>
      </c>
      <c r="J646" s="15">
        <f>J7+J68+J77+J91+J100+J103+J107+J118+J139+J194+J198+J210+J212+J228+J239+J260+J268+J275+J284+J292+J299+J311+J318+J322+J328+J330+J334+J336+J342+J352+J465+J479+J486+J495+J501+J506+J513+J532+J549+J567+J572</f>
        <v>59394019</v>
      </c>
      <c r="L646" s="6">
        <f t="shared" si="72"/>
        <v>0.08752538532087581</v>
      </c>
      <c r="M646" s="6">
        <f t="shared" si="73"/>
        <v>0.049792872153654674</v>
      </c>
    </row>
  </sheetData>
  <sheetProtection selectLockedCells="1" selectUnlockedCells="1"/>
  <printOptions/>
  <pageMargins left="0.9" right="0.3333333333333333" top="0.6" bottom="0.2" header="0.5118055555555555" footer="0"/>
  <pageSetup horizontalDpi="300" verticalDpi="300" orientation="portrait" scale="7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Taylor</cp:lastModifiedBy>
  <dcterms:created xsi:type="dcterms:W3CDTF">2014-06-03T23:25:10Z</dcterms:created>
  <dcterms:modified xsi:type="dcterms:W3CDTF">2014-06-03T23:25:10Z</dcterms:modified>
  <cp:category/>
  <cp:version/>
  <cp:contentType/>
  <cp:contentStatus/>
</cp:coreProperties>
</file>